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0000 Spezia OdV\04 ITP - Indicatori tempestività dei pagamenti\File indicatori 2020 2019\"/>
    </mc:Choice>
  </mc:AlternateContent>
  <xr:revisionPtr revIDLastSave="0" documentId="13_ncr:1_{FC4DBC27-5201-4019-8C1F-B523E2CABE7F}" xr6:coauthVersionLast="47" xr6:coauthVersionMax="47" xr10:uidLastSave="{00000000-0000-0000-0000-000000000000}"/>
  <bookViews>
    <workbookView xWindow="100" yWindow="50" windowWidth="9520" windowHeight="10080" activeTab="1" xr2:uid="{00000000-000D-0000-FFFF-FFFF00000000}"/>
  </bookViews>
  <sheets>
    <sheet name="Stampa_partite_(Stampa_partite_" sheetId="1" r:id="rId1"/>
    <sheet name="Riepilogo" sheetId="3" r:id="rId2"/>
    <sheet name="File elaborato" sheetId="4" r:id="rId3"/>
    <sheet name="pagamenti" sheetId="2" r:id="rId4"/>
  </sheets>
  <definedNames>
    <definedName name="_xlnm._FilterDatabase" localSheetId="2" hidden="1">'File elaborato'!$A$1:$N$480</definedName>
    <definedName name="_xlnm._FilterDatabase" localSheetId="0" hidden="1">'Stampa_partite_(Stampa_partite_'!$A$1:$L$474</definedName>
    <definedName name="_xlnm.Print_Area" localSheetId="1">Riepilogo!$A$1:$E$34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3" l="1"/>
  <c r="D8" i="3"/>
  <c r="D10" i="3"/>
  <c r="D12" i="3"/>
  <c r="D15" i="3"/>
  <c r="F479" i="4"/>
  <c r="O474" i="4"/>
  <c r="O476" i="4"/>
  <c r="O331" i="4"/>
  <c r="O217" i="4"/>
  <c r="O64" i="4"/>
  <c r="M472" i="4"/>
  <c r="N472" i="4" s="1"/>
  <c r="B472" i="4"/>
  <c r="M451" i="4"/>
  <c r="N451" i="4" s="1"/>
  <c r="B451" i="4"/>
  <c r="M441" i="4"/>
  <c r="N441" i="4" s="1"/>
  <c r="B441" i="4"/>
  <c r="M450" i="4"/>
  <c r="N450" i="4" s="1"/>
  <c r="B450" i="4"/>
  <c r="M449" i="4"/>
  <c r="N449" i="4" s="1"/>
  <c r="B449" i="4"/>
  <c r="M448" i="4"/>
  <c r="N448" i="4" s="1"/>
  <c r="B448" i="4"/>
  <c r="M407" i="4"/>
  <c r="N407" i="4" s="1"/>
  <c r="B407" i="4"/>
  <c r="M447" i="4"/>
  <c r="N447" i="4" s="1"/>
  <c r="B447" i="4"/>
  <c r="M446" i="4"/>
  <c r="N446" i="4" s="1"/>
  <c r="B446" i="4"/>
  <c r="M445" i="4"/>
  <c r="N445" i="4" s="1"/>
  <c r="B445" i="4"/>
  <c r="M444" i="4"/>
  <c r="N444" i="4" s="1"/>
  <c r="B444" i="4"/>
  <c r="M406" i="4"/>
  <c r="N406" i="4" s="1"/>
  <c r="B406" i="4"/>
  <c r="M405" i="4"/>
  <c r="N405" i="4" s="1"/>
  <c r="B405" i="4"/>
  <c r="M473" i="4"/>
  <c r="N473" i="4" s="1"/>
  <c r="B473" i="4"/>
  <c r="M404" i="4"/>
  <c r="N404" i="4" s="1"/>
  <c r="B404" i="4"/>
  <c r="M471" i="4"/>
  <c r="N471" i="4" s="1"/>
  <c r="B471" i="4"/>
  <c r="M470" i="4"/>
  <c r="N470" i="4" s="1"/>
  <c r="B470" i="4"/>
  <c r="M469" i="4"/>
  <c r="N469" i="4" s="1"/>
  <c r="B469" i="4"/>
  <c r="M468" i="4"/>
  <c r="N468" i="4" s="1"/>
  <c r="B468" i="4"/>
  <c r="M467" i="4"/>
  <c r="N467" i="4" s="1"/>
  <c r="B467" i="4"/>
  <c r="M466" i="4"/>
  <c r="N466" i="4" s="1"/>
  <c r="B466" i="4"/>
  <c r="M465" i="4"/>
  <c r="N465" i="4" s="1"/>
  <c r="B465" i="4"/>
  <c r="M440" i="4"/>
  <c r="N440" i="4" s="1"/>
  <c r="B440" i="4"/>
  <c r="M439" i="4"/>
  <c r="N439" i="4" s="1"/>
  <c r="B439" i="4"/>
  <c r="M438" i="4"/>
  <c r="N438" i="4" s="1"/>
  <c r="B438" i="4"/>
  <c r="M437" i="4"/>
  <c r="N437" i="4" s="1"/>
  <c r="B437" i="4"/>
  <c r="M436" i="4"/>
  <c r="N436" i="4" s="1"/>
  <c r="B436" i="4"/>
  <c r="M435" i="4"/>
  <c r="N435" i="4" s="1"/>
  <c r="B435" i="4"/>
  <c r="M434" i="4"/>
  <c r="N434" i="4" s="1"/>
  <c r="B434" i="4"/>
  <c r="M433" i="4"/>
  <c r="N433" i="4" s="1"/>
  <c r="B433" i="4"/>
  <c r="M432" i="4"/>
  <c r="N432" i="4" s="1"/>
  <c r="B432" i="4"/>
  <c r="M431" i="4"/>
  <c r="N431" i="4" s="1"/>
  <c r="B431" i="4"/>
  <c r="M430" i="4"/>
  <c r="N430" i="4" s="1"/>
  <c r="B430" i="4"/>
  <c r="M429" i="4"/>
  <c r="N429" i="4" s="1"/>
  <c r="B429" i="4"/>
  <c r="M464" i="4"/>
  <c r="N464" i="4" s="1"/>
  <c r="B464" i="4"/>
  <c r="M390" i="4"/>
  <c r="N390" i="4" s="1"/>
  <c r="B390" i="4"/>
  <c r="M463" i="4"/>
  <c r="N463" i="4" s="1"/>
  <c r="B463" i="4"/>
  <c r="M462" i="4"/>
  <c r="N462" i="4" s="1"/>
  <c r="B462" i="4"/>
  <c r="M386" i="4"/>
  <c r="N386" i="4" s="1"/>
  <c r="B386" i="4"/>
  <c r="M461" i="4"/>
  <c r="N461" i="4" s="1"/>
  <c r="B461" i="4"/>
  <c r="M460" i="4"/>
  <c r="N460" i="4" s="1"/>
  <c r="B460" i="4"/>
  <c r="M459" i="4"/>
  <c r="N459" i="4" s="1"/>
  <c r="B459" i="4"/>
  <c r="M458" i="4"/>
  <c r="N458" i="4" s="1"/>
  <c r="B458" i="4"/>
  <c r="M457" i="4"/>
  <c r="N457" i="4" s="1"/>
  <c r="B457" i="4"/>
  <c r="M385" i="4"/>
  <c r="N385" i="4" s="1"/>
  <c r="B385" i="4"/>
  <c r="M456" i="4"/>
  <c r="N456" i="4" s="1"/>
  <c r="B456" i="4"/>
  <c r="M382" i="4"/>
  <c r="N382" i="4" s="1"/>
  <c r="B382" i="4"/>
  <c r="M381" i="4"/>
  <c r="N381" i="4" s="1"/>
  <c r="B381" i="4"/>
  <c r="M380" i="4"/>
  <c r="N380" i="4" s="1"/>
  <c r="B380" i="4"/>
  <c r="M384" i="4"/>
  <c r="N384" i="4" s="1"/>
  <c r="B384" i="4"/>
  <c r="M455" i="4"/>
  <c r="N455" i="4" s="1"/>
  <c r="B455" i="4"/>
  <c r="M442" i="4"/>
  <c r="N442" i="4" s="1"/>
  <c r="B442" i="4"/>
  <c r="M379" i="4"/>
  <c r="N379" i="4" s="1"/>
  <c r="B379" i="4"/>
  <c r="M378" i="4"/>
  <c r="N378" i="4" s="1"/>
  <c r="B378" i="4"/>
  <c r="M376" i="4"/>
  <c r="N376" i="4" s="1"/>
  <c r="B376" i="4"/>
  <c r="M377" i="4"/>
  <c r="N377" i="4" s="1"/>
  <c r="B377" i="4"/>
  <c r="N375" i="4"/>
  <c r="M375" i="4"/>
  <c r="B375" i="4"/>
  <c r="M374" i="4"/>
  <c r="N374" i="4" s="1"/>
  <c r="B374" i="4"/>
  <c r="M474" i="4"/>
  <c r="N474" i="4" s="1"/>
  <c r="B474" i="4"/>
  <c r="M365" i="4"/>
  <c r="N365" i="4" s="1"/>
  <c r="B365" i="4"/>
  <c r="M454" i="4"/>
  <c r="N454" i="4" s="1"/>
  <c r="B454" i="4"/>
  <c r="M452" i="4"/>
  <c r="N452" i="4" s="1"/>
  <c r="B452" i="4"/>
  <c r="M403" i="4"/>
  <c r="N403" i="4" s="1"/>
  <c r="B403" i="4"/>
  <c r="M402" i="4"/>
  <c r="N402" i="4" s="1"/>
  <c r="B402" i="4"/>
  <c r="M401" i="4"/>
  <c r="N401" i="4" s="1"/>
  <c r="B401" i="4"/>
  <c r="M428" i="4"/>
  <c r="N428" i="4" s="1"/>
  <c r="B428" i="4"/>
  <c r="M427" i="4"/>
  <c r="N427" i="4" s="1"/>
  <c r="B427" i="4"/>
  <c r="M426" i="4"/>
  <c r="N426" i="4" s="1"/>
  <c r="B426" i="4"/>
  <c r="M425" i="4"/>
  <c r="N425" i="4" s="1"/>
  <c r="B425" i="4"/>
  <c r="M424" i="4"/>
  <c r="N424" i="4" s="1"/>
  <c r="B424" i="4"/>
  <c r="M423" i="4"/>
  <c r="N423" i="4" s="1"/>
  <c r="B423" i="4"/>
  <c r="M422" i="4"/>
  <c r="N422" i="4" s="1"/>
  <c r="B422" i="4"/>
  <c r="M421" i="4"/>
  <c r="N421" i="4" s="1"/>
  <c r="B421" i="4"/>
  <c r="M400" i="4"/>
  <c r="N400" i="4" s="1"/>
  <c r="B400" i="4"/>
  <c r="M399" i="4"/>
  <c r="N399" i="4" s="1"/>
  <c r="B399" i="4"/>
  <c r="M389" i="4"/>
  <c r="N389" i="4" s="1"/>
  <c r="B389" i="4"/>
  <c r="M361" i="4"/>
  <c r="N361" i="4" s="1"/>
  <c r="B361" i="4"/>
  <c r="M398" i="4"/>
  <c r="N398" i="4" s="1"/>
  <c r="B398" i="4"/>
  <c r="M372" i="4"/>
  <c r="N372" i="4" s="1"/>
  <c r="B372" i="4"/>
  <c r="M443" i="4"/>
  <c r="N443" i="4" s="1"/>
  <c r="B443" i="4"/>
  <c r="M362" i="4"/>
  <c r="N362" i="4" s="1"/>
  <c r="B362" i="4"/>
  <c r="M360" i="4"/>
  <c r="N360" i="4" s="1"/>
  <c r="B360" i="4"/>
  <c r="M359" i="4"/>
  <c r="N359" i="4" s="1"/>
  <c r="B359" i="4"/>
  <c r="M397" i="4"/>
  <c r="N397" i="4" s="1"/>
  <c r="B397" i="4"/>
  <c r="M388" i="4"/>
  <c r="N388" i="4" s="1"/>
  <c r="B388" i="4"/>
  <c r="M358" i="4"/>
  <c r="N358" i="4" s="1"/>
  <c r="B358" i="4"/>
  <c r="M357" i="4"/>
  <c r="N357" i="4" s="1"/>
  <c r="B357" i="4"/>
  <c r="M355" i="4"/>
  <c r="N355" i="4" s="1"/>
  <c r="B355" i="4"/>
  <c r="M354" i="4"/>
  <c r="N354" i="4" s="1"/>
  <c r="B354" i="4"/>
  <c r="M353" i="4"/>
  <c r="N353" i="4" s="1"/>
  <c r="B353" i="4"/>
  <c r="M383" i="4"/>
  <c r="N383" i="4" s="1"/>
  <c r="B383" i="4"/>
  <c r="M373" i="4"/>
  <c r="N373" i="4" s="1"/>
  <c r="B373" i="4"/>
  <c r="M352" i="4"/>
  <c r="N352" i="4" s="1"/>
  <c r="B352" i="4"/>
  <c r="M351" i="4"/>
  <c r="N351" i="4" s="1"/>
  <c r="B351" i="4"/>
  <c r="M396" i="4"/>
  <c r="N396" i="4" s="1"/>
  <c r="B396" i="4"/>
  <c r="M395" i="4"/>
  <c r="N395" i="4" s="1"/>
  <c r="B395" i="4"/>
  <c r="M453" i="4"/>
  <c r="N453" i="4" s="1"/>
  <c r="B453" i="4"/>
  <c r="M345" i="4"/>
  <c r="N345" i="4" s="1"/>
  <c r="B345" i="4"/>
  <c r="M350" i="4"/>
  <c r="N350" i="4" s="1"/>
  <c r="B350" i="4"/>
  <c r="M363" i="4"/>
  <c r="N363" i="4" s="1"/>
  <c r="B363" i="4"/>
  <c r="M349" i="4"/>
  <c r="N349" i="4" s="1"/>
  <c r="B349" i="4"/>
  <c r="M348" i="4"/>
  <c r="N348" i="4" s="1"/>
  <c r="B348" i="4"/>
  <c r="M347" i="4"/>
  <c r="N347" i="4" s="1"/>
  <c r="B347" i="4"/>
  <c r="M394" i="4"/>
  <c r="N394" i="4" s="1"/>
  <c r="B394" i="4"/>
  <c r="M393" i="4"/>
  <c r="N393" i="4" s="1"/>
  <c r="B393" i="4"/>
  <c r="M344" i="4"/>
  <c r="N344" i="4" s="1"/>
  <c r="B344" i="4"/>
  <c r="M392" i="4"/>
  <c r="N392" i="4" s="1"/>
  <c r="B392" i="4"/>
  <c r="M391" i="4"/>
  <c r="N391" i="4" s="1"/>
  <c r="B391" i="4"/>
  <c r="M371" i="4"/>
  <c r="N371" i="4" s="1"/>
  <c r="B371" i="4"/>
  <c r="M370" i="4"/>
  <c r="N370" i="4" s="1"/>
  <c r="B370" i="4"/>
  <c r="M420" i="4"/>
  <c r="N420" i="4" s="1"/>
  <c r="B420" i="4"/>
  <c r="M419" i="4"/>
  <c r="N419" i="4" s="1"/>
  <c r="B419" i="4"/>
  <c r="M418" i="4"/>
  <c r="N418" i="4" s="1"/>
  <c r="B418" i="4"/>
  <c r="M417" i="4"/>
  <c r="N417" i="4" s="1"/>
  <c r="B417" i="4"/>
  <c r="M416" i="4"/>
  <c r="N416" i="4" s="1"/>
  <c r="B416" i="4"/>
  <c r="M415" i="4"/>
  <c r="N415" i="4" s="1"/>
  <c r="B415" i="4"/>
  <c r="M369" i="4"/>
  <c r="N369" i="4" s="1"/>
  <c r="B369" i="4"/>
  <c r="M329" i="4"/>
  <c r="N329" i="4" s="1"/>
  <c r="B329" i="4"/>
  <c r="M327" i="4"/>
  <c r="N327" i="4" s="1"/>
  <c r="B327" i="4"/>
  <c r="M326" i="4"/>
  <c r="N326" i="4" s="1"/>
  <c r="B326" i="4"/>
  <c r="M325" i="4"/>
  <c r="N325" i="4" s="1"/>
  <c r="B325" i="4"/>
  <c r="M324" i="4"/>
  <c r="N324" i="4" s="1"/>
  <c r="B324" i="4"/>
  <c r="M328" i="4"/>
  <c r="N328" i="4" s="1"/>
  <c r="B328" i="4"/>
  <c r="M356" i="4"/>
  <c r="N356" i="4" s="1"/>
  <c r="B356" i="4"/>
  <c r="M346" i="4"/>
  <c r="N346" i="4" s="1"/>
  <c r="B346" i="4"/>
  <c r="M368" i="4"/>
  <c r="N368" i="4" s="1"/>
  <c r="B368" i="4"/>
  <c r="M323" i="4"/>
  <c r="N323" i="4" s="1"/>
  <c r="B323" i="4"/>
  <c r="M318" i="4"/>
  <c r="N318" i="4" s="1"/>
  <c r="B318" i="4"/>
  <c r="M322" i="4"/>
  <c r="N322" i="4" s="1"/>
  <c r="B322" i="4"/>
  <c r="M367" i="4"/>
  <c r="N367" i="4" s="1"/>
  <c r="B367" i="4"/>
  <c r="M387" i="4"/>
  <c r="N387" i="4" s="1"/>
  <c r="B387" i="4"/>
  <c r="M317" i="4"/>
  <c r="N317" i="4" s="1"/>
  <c r="B317" i="4"/>
  <c r="M321" i="4"/>
  <c r="N321" i="4" s="1"/>
  <c r="B321" i="4"/>
  <c r="M316" i="4"/>
  <c r="N316" i="4" s="1"/>
  <c r="B316" i="4"/>
  <c r="M320" i="4"/>
  <c r="N320" i="4" s="1"/>
  <c r="B320" i="4"/>
  <c r="M330" i="4"/>
  <c r="N330" i="4" s="1"/>
  <c r="B330" i="4"/>
  <c r="M366" i="4"/>
  <c r="N366" i="4" s="1"/>
  <c r="B366" i="4"/>
  <c r="M341" i="4"/>
  <c r="N341" i="4" s="1"/>
  <c r="B341" i="4"/>
  <c r="M319" i="4"/>
  <c r="N319" i="4" s="1"/>
  <c r="B319" i="4"/>
  <c r="M414" i="4"/>
  <c r="N414" i="4" s="1"/>
  <c r="B414" i="4"/>
  <c r="N413" i="4"/>
  <c r="M413" i="4"/>
  <c r="B413" i="4"/>
  <c r="M412" i="4"/>
  <c r="N412" i="4" s="1"/>
  <c r="B412" i="4"/>
  <c r="M411" i="4"/>
  <c r="N411" i="4" s="1"/>
  <c r="B411" i="4"/>
  <c r="M410" i="4"/>
  <c r="N410" i="4" s="1"/>
  <c r="B410" i="4"/>
  <c r="M409" i="4"/>
  <c r="N409" i="4" s="1"/>
  <c r="B409" i="4"/>
  <c r="M408" i="4"/>
  <c r="N408" i="4" s="1"/>
  <c r="B408" i="4"/>
  <c r="M340" i="4"/>
  <c r="N340" i="4" s="1"/>
  <c r="B340" i="4"/>
  <c r="M339" i="4"/>
  <c r="N339" i="4" s="1"/>
  <c r="B339" i="4"/>
  <c r="M297" i="4"/>
  <c r="N297" i="4" s="1"/>
  <c r="B297" i="4"/>
  <c r="M343" i="4"/>
  <c r="N343" i="4" s="1"/>
  <c r="B343" i="4"/>
  <c r="M338" i="4"/>
  <c r="N338" i="4" s="1"/>
  <c r="B338" i="4"/>
  <c r="M279" i="4"/>
  <c r="N279" i="4" s="1"/>
  <c r="B279" i="4"/>
  <c r="M337" i="4"/>
  <c r="N337" i="4" s="1"/>
  <c r="B337" i="4"/>
  <c r="M336" i="4"/>
  <c r="N336" i="4" s="1"/>
  <c r="B336" i="4"/>
  <c r="M296" i="4"/>
  <c r="N296" i="4" s="1"/>
  <c r="B296" i="4"/>
  <c r="M278" i="4"/>
  <c r="N278" i="4" s="1"/>
  <c r="B278" i="4"/>
  <c r="M277" i="4"/>
  <c r="N277" i="4" s="1"/>
  <c r="B277" i="4"/>
  <c r="M276" i="4"/>
  <c r="N276" i="4" s="1"/>
  <c r="B276" i="4"/>
  <c r="M275" i="4"/>
  <c r="N275" i="4" s="1"/>
  <c r="B275" i="4"/>
  <c r="M274" i="4"/>
  <c r="N274" i="4" s="1"/>
  <c r="B274" i="4"/>
  <c r="M273" i="4"/>
  <c r="N273" i="4" s="1"/>
  <c r="B273" i="4"/>
  <c r="M335" i="4"/>
  <c r="N335" i="4" s="1"/>
  <c r="B335" i="4"/>
  <c r="M298" i="4"/>
  <c r="N298" i="4" s="1"/>
  <c r="B298" i="4"/>
  <c r="M245" i="4"/>
  <c r="N245" i="4" s="1"/>
  <c r="B245" i="4"/>
  <c r="M364" i="4"/>
  <c r="N364" i="4" s="1"/>
  <c r="B364" i="4"/>
  <c r="M249" i="4"/>
  <c r="N249" i="4" s="1"/>
  <c r="B249" i="4"/>
  <c r="M244" i="4"/>
  <c r="N244" i="4" s="1"/>
  <c r="B244" i="4"/>
  <c r="M248" i="4"/>
  <c r="N248" i="4" s="1"/>
  <c r="B248" i="4"/>
  <c r="M247" i="4"/>
  <c r="N247" i="4" s="1"/>
  <c r="B247" i="4"/>
  <c r="M246" i="4"/>
  <c r="N246" i="4" s="1"/>
  <c r="B246" i="4"/>
  <c r="M312" i="4"/>
  <c r="N312" i="4" s="1"/>
  <c r="B312" i="4"/>
  <c r="M334" i="4"/>
  <c r="N334" i="4" s="1"/>
  <c r="B334" i="4"/>
  <c r="M342" i="4"/>
  <c r="N342" i="4" s="1"/>
  <c r="B342" i="4"/>
  <c r="M311" i="4"/>
  <c r="N311" i="4" s="1"/>
  <c r="B311" i="4"/>
  <c r="M239" i="4"/>
  <c r="N239" i="4" s="1"/>
  <c r="B239" i="4"/>
  <c r="M310" i="4"/>
  <c r="N310" i="4" s="1"/>
  <c r="B310" i="4"/>
  <c r="M272" i="4"/>
  <c r="N272" i="4" s="1"/>
  <c r="B272" i="4"/>
  <c r="M271" i="4"/>
  <c r="N271" i="4" s="1"/>
  <c r="B271" i="4"/>
  <c r="M270" i="4"/>
  <c r="N270" i="4" s="1"/>
  <c r="B270" i="4"/>
  <c r="M269" i="4"/>
  <c r="N269" i="4" s="1"/>
  <c r="B269" i="4"/>
  <c r="M268" i="4"/>
  <c r="N268" i="4" s="1"/>
  <c r="B268" i="4"/>
  <c r="M267" i="4"/>
  <c r="N267" i="4" s="1"/>
  <c r="B267" i="4"/>
  <c r="M266" i="4"/>
  <c r="N266" i="4" s="1"/>
  <c r="B266" i="4"/>
  <c r="M309" i="4"/>
  <c r="N309" i="4" s="1"/>
  <c r="B309" i="4"/>
  <c r="M308" i="4"/>
  <c r="N308" i="4" s="1"/>
  <c r="B308" i="4"/>
  <c r="M307" i="4"/>
  <c r="N307" i="4" s="1"/>
  <c r="B307" i="4"/>
  <c r="M243" i="4"/>
  <c r="N243" i="4" s="1"/>
  <c r="B243" i="4"/>
  <c r="M306" i="4"/>
  <c r="N306" i="4" s="1"/>
  <c r="B306" i="4"/>
  <c r="M305" i="4"/>
  <c r="N305" i="4" s="1"/>
  <c r="B305" i="4"/>
  <c r="M304" i="4"/>
  <c r="N304" i="4" s="1"/>
  <c r="B304" i="4"/>
  <c r="M303" i="4"/>
  <c r="N303" i="4" s="1"/>
  <c r="B303" i="4"/>
  <c r="M302" i="4"/>
  <c r="N302" i="4" s="1"/>
  <c r="B302" i="4"/>
  <c r="M242" i="4"/>
  <c r="N242" i="4" s="1"/>
  <c r="B242" i="4"/>
  <c r="M301" i="4"/>
  <c r="N301" i="4" s="1"/>
  <c r="B301" i="4"/>
  <c r="M300" i="4"/>
  <c r="N300" i="4" s="1"/>
  <c r="B300" i="4"/>
  <c r="M315" i="4"/>
  <c r="N315" i="4" s="1"/>
  <c r="B315" i="4"/>
  <c r="M237" i="4"/>
  <c r="N237" i="4" s="1"/>
  <c r="B237" i="4"/>
  <c r="M241" i="4"/>
  <c r="N241" i="4" s="1"/>
  <c r="B241" i="4"/>
  <c r="M233" i="4"/>
  <c r="N233" i="4" s="1"/>
  <c r="B233" i="4"/>
  <c r="M236" i="4"/>
  <c r="N236" i="4" s="1"/>
  <c r="B236" i="4"/>
  <c r="M235" i="4"/>
  <c r="N235" i="4" s="1"/>
  <c r="B235" i="4"/>
  <c r="M314" i="4"/>
  <c r="N314" i="4" s="1"/>
  <c r="B314" i="4"/>
  <c r="M234" i="4"/>
  <c r="N234" i="4" s="1"/>
  <c r="B234" i="4"/>
  <c r="M295" i="4"/>
  <c r="N295" i="4" s="1"/>
  <c r="B295" i="4"/>
  <c r="M229" i="4"/>
  <c r="N229" i="4" s="1"/>
  <c r="B229" i="4"/>
  <c r="M294" i="4"/>
  <c r="N294" i="4" s="1"/>
  <c r="B294" i="4"/>
  <c r="M232" i="4"/>
  <c r="N232" i="4" s="1"/>
  <c r="B232" i="4"/>
  <c r="M231" i="4"/>
  <c r="N231" i="4" s="1"/>
  <c r="B231" i="4"/>
  <c r="M230" i="4"/>
  <c r="N230" i="4" s="1"/>
  <c r="B230" i="4"/>
  <c r="M331" i="4"/>
  <c r="N331" i="4" s="1"/>
  <c r="B331" i="4"/>
  <c r="M228" i="4"/>
  <c r="N228" i="4" s="1"/>
  <c r="B228" i="4"/>
  <c r="M238" i="4"/>
  <c r="N238" i="4" s="1"/>
  <c r="B238" i="4"/>
  <c r="M227" i="4"/>
  <c r="N227" i="4" s="1"/>
  <c r="B227" i="4"/>
  <c r="M293" i="4"/>
  <c r="N293" i="4" s="1"/>
  <c r="B293" i="4"/>
  <c r="M292" i="4"/>
  <c r="N292" i="4" s="1"/>
  <c r="B292" i="4"/>
  <c r="M291" i="4"/>
  <c r="N291" i="4" s="1"/>
  <c r="B291" i="4"/>
  <c r="M240" i="4"/>
  <c r="N240" i="4" s="1"/>
  <c r="B240" i="4"/>
  <c r="M290" i="4"/>
  <c r="B290" i="4"/>
  <c r="M226" i="4"/>
  <c r="N226" i="4" s="1"/>
  <c r="B226" i="4"/>
  <c r="M289" i="4"/>
  <c r="N289" i="4" s="1"/>
  <c r="B289" i="4"/>
  <c r="M265" i="4"/>
  <c r="N265" i="4" s="1"/>
  <c r="B265" i="4"/>
  <c r="M264" i="4"/>
  <c r="N264" i="4" s="1"/>
  <c r="B264" i="4"/>
  <c r="M263" i="4"/>
  <c r="N263" i="4" s="1"/>
  <c r="B263" i="4"/>
  <c r="M262" i="4"/>
  <c r="N262" i="4" s="1"/>
  <c r="B262" i="4"/>
  <c r="M261" i="4"/>
  <c r="N261" i="4" s="1"/>
  <c r="B261" i="4"/>
  <c r="M260" i="4"/>
  <c r="N260" i="4" s="1"/>
  <c r="B260" i="4"/>
  <c r="M214" i="4"/>
  <c r="N214" i="4" s="1"/>
  <c r="B214" i="4"/>
  <c r="M212" i="4"/>
  <c r="N212" i="4" s="1"/>
  <c r="B212" i="4"/>
  <c r="M288" i="4"/>
  <c r="N288" i="4" s="1"/>
  <c r="B288" i="4"/>
  <c r="M211" i="4"/>
  <c r="N211" i="4" s="1"/>
  <c r="B211" i="4"/>
  <c r="M210" i="4"/>
  <c r="N210" i="4" s="1"/>
  <c r="B210" i="4"/>
  <c r="M287" i="4"/>
  <c r="N287" i="4" s="1"/>
  <c r="B287" i="4"/>
  <c r="M286" i="4"/>
  <c r="N286" i="4" s="1"/>
  <c r="B286" i="4"/>
  <c r="M285" i="4"/>
  <c r="N285" i="4" s="1"/>
  <c r="B285" i="4"/>
  <c r="M284" i="4"/>
  <c r="N284" i="4" s="1"/>
  <c r="B284" i="4"/>
  <c r="M209" i="4"/>
  <c r="N209" i="4" s="1"/>
  <c r="B209" i="4"/>
  <c r="M299" i="4"/>
  <c r="N299" i="4" s="1"/>
  <c r="B299" i="4"/>
  <c r="M225" i="4"/>
  <c r="N225" i="4" s="1"/>
  <c r="B225" i="4"/>
  <c r="M208" i="4"/>
  <c r="N208" i="4" s="1"/>
  <c r="B208" i="4"/>
  <c r="M207" i="4"/>
  <c r="N207" i="4" s="1"/>
  <c r="B207" i="4"/>
  <c r="M206" i="4"/>
  <c r="N206" i="4" s="1"/>
  <c r="B206" i="4"/>
  <c r="M205" i="4"/>
  <c r="N205" i="4" s="1"/>
  <c r="B205" i="4"/>
  <c r="M204" i="4"/>
  <c r="N204" i="4" s="1"/>
  <c r="B204" i="4"/>
  <c r="M217" i="4"/>
  <c r="N217" i="4" s="1"/>
  <c r="B217" i="4"/>
  <c r="M213" i="4"/>
  <c r="N213" i="4" s="1"/>
  <c r="B213" i="4"/>
  <c r="M313" i="4"/>
  <c r="N313" i="4" s="1"/>
  <c r="B313" i="4"/>
  <c r="M194" i="4"/>
  <c r="N194" i="4" s="1"/>
  <c r="B194" i="4"/>
  <c r="M193" i="4"/>
  <c r="N193" i="4" s="1"/>
  <c r="B193" i="4"/>
  <c r="M192" i="4"/>
  <c r="N192" i="4" s="1"/>
  <c r="B192" i="4"/>
  <c r="M191" i="4"/>
  <c r="N191" i="4" s="1"/>
  <c r="B191" i="4"/>
  <c r="M283" i="4"/>
  <c r="N283" i="4" s="1"/>
  <c r="B283" i="4"/>
  <c r="M203" i="4"/>
  <c r="N203" i="4" s="1"/>
  <c r="B203" i="4"/>
  <c r="M188" i="4"/>
  <c r="N188" i="4" s="1"/>
  <c r="B188" i="4"/>
  <c r="M187" i="4"/>
  <c r="N187" i="4" s="1"/>
  <c r="B187" i="4"/>
  <c r="M224" i="4"/>
  <c r="N224" i="4" s="1"/>
  <c r="B224" i="4"/>
  <c r="M223" i="4"/>
  <c r="N223" i="4" s="1"/>
  <c r="B223" i="4"/>
  <c r="M222" i="4"/>
  <c r="N222" i="4" s="1"/>
  <c r="B222" i="4"/>
  <c r="M259" i="4"/>
  <c r="N259" i="4" s="1"/>
  <c r="B259" i="4"/>
  <c r="M258" i="4"/>
  <c r="N258" i="4" s="1"/>
  <c r="B258" i="4"/>
  <c r="M257" i="4"/>
  <c r="N257" i="4" s="1"/>
  <c r="B257" i="4"/>
  <c r="M256" i="4"/>
  <c r="N256" i="4" s="1"/>
  <c r="B256" i="4"/>
  <c r="M255" i="4"/>
  <c r="N255" i="4" s="1"/>
  <c r="B255" i="4"/>
  <c r="M216" i="4"/>
  <c r="N216" i="4" s="1"/>
  <c r="B216" i="4"/>
  <c r="M183" i="4"/>
  <c r="N183" i="4" s="1"/>
  <c r="B183" i="4"/>
  <c r="M182" i="4"/>
  <c r="N182" i="4" s="1"/>
  <c r="B182" i="4"/>
  <c r="M180" i="4"/>
  <c r="N180" i="4" s="1"/>
  <c r="B180" i="4"/>
  <c r="M185" i="4"/>
  <c r="N185" i="4" s="1"/>
  <c r="B185" i="4"/>
  <c r="M221" i="4"/>
  <c r="N221" i="4" s="1"/>
  <c r="B221" i="4"/>
  <c r="M220" i="4"/>
  <c r="N220" i="4" s="1"/>
  <c r="B220" i="4"/>
  <c r="M177" i="4"/>
  <c r="N177" i="4" s="1"/>
  <c r="B177" i="4"/>
  <c r="M181" i="4"/>
  <c r="N181" i="4" s="1"/>
  <c r="B181" i="4"/>
  <c r="M176" i="4"/>
  <c r="N176" i="4" s="1"/>
  <c r="B176" i="4"/>
  <c r="M175" i="4"/>
  <c r="N175" i="4" s="1"/>
  <c r="B175" i="4"/>
  <c r="M215" i="4"/>
  <c r="N215" i="4" s="1"/>
  <c r="B215" i="4"/>
  <c r="M174" i="4"/>
  <c r="N174" i="4" s="1"/>
  <c r="B174" i="4"/>
  <c r="M184" i="4"/>
  <c r="N184" i="4" s="1"/>
  <c r="B184" i="4"/>
  <c r="M173" i="4"/>
  <c r="N173" i="4" s="1"/>
  <c r="B173" i="4"/>
  <c r="M172" i="4"/>
  <c r="N172" i="4" s="1"/>
  <c r="B172" i="4"/>
  <c r="M169" i="4"/>
  <c r="N169" i="4" s="1"/>
  <c r="B169" i="4"/>
  <c r="M202" i="4"/>
  <c r="N202" i="4" s="1"/>
  <c r="B202" i="4"/>
  <c r="M179" i="4"/>
  <c r="N179" i="4" s="1"/>
  <c r="B179" i="4"/>
  <c r="M161" i="4"/>
  <c r="N161" i="4" s="1"/>
  <c r="B161" i="4"/>
  <c r="M201" i="4"/>
  <c r="N201" i="4" s="1"/>
  <c r="B201" i="4"/>
  <c r="M254" i="4"/>
  <c r="N254" i="4" s="1"/>
  <c r="B254" i="4"/>
  <c r="M253" i="4"/>
  <c r="N253" i="4" s="1"/>
  <c r="B253" i="4"/>
  <c r="M252" i="4"/>
  <c r="N252" i="4" s="1"/>
  <c r="B252" i="4"/>
  <c r="M251" i="4"/>
  <c r="N251" i="4" s="1"/>
  <c r="B251" i="4"/>
  <c r="M250" i="4"/>
  <c r="N250" i="4" s="1"/>
  <c r="B250" i="4"/>
  <c r="M200" i="4"/>
  <c r="N200" i="4" s="1"/>
  <c r="B200" i="4"/>
  <c r="M199" i="4"/>
  <c r="N199" i="4" s="1"/>
  <c r="B199" i="4"/>
  <c r="M160" i="4"/>
  <c r="N160" i="4" s="1"/>
  <c r="B160" i="4"/>
  <c r="M190" i="4"/>
  <c r="N190" i="4" s="1"/>
  <c r="B190" i="4"/>
  <c r="M178" i="4"/>
  <c r="N178" i="4" s="1"/>
  <c r="B178" i="4"/>
  <c r="M198" i="4"/>
  <c r="N198" i="4" s="1"/>
  <c r="B198" i="4"/>
  <c r="M139" i="4"/>
  <c r="N139" i="4" s="1"/>
  <c r="B139" i="4"/>
  <c r="M197" i="4"/>
  <c r="N197" i="4" s="1"/>
  <c r="B197" i="4"/>
  <c r="M138" i="4"/>
  <c r="N138" i="4" s="1"/>
  <c r="B138" i="4"/>
  <c r="M168" i="4"/>
  <c r="N168" i="4" s="1"/>
  <c r="B168" i="4"/>
  <c r="M196" i="4"/>
  <c r="N196" i="4" s="1"/>
  <c r="B196" i="4"/>
  <c r="M189" i="4"/>
  <c r="N189" i="4" s="1"/>
  <c r="B189" i="4"/>
  <c r="M137" i="4"/>
  <c r="N137" i="4" s="1"/>
  <c r="B137" i="4"/>
  <c r="M167" i="4"/>
  <c r="N167" i="4" s="1"/>
  <c r="B167" i="4"/>
  <c r="M158" i="4"/>
  <c r="N158" i="4" s="1"/>
  <c r="B158" i="4"/>
  <c r="M136" i="4"/>
  <c r="N136" i="4" s="1"/>
  <c r="B136" i="4"/>
  <c r="M135" i="4"/>
  <c r="N135" i="4" s="1"/>
  <c r="B135" i="4"/>
  <c r="M134" i="4"/>
  <c r="N134" i="4" s="1"/>
  <c r="B134" i="4"/>
  <c r="M133" i="4"/>
  <c r="N133" i="4" s="1"/>
  <c r="B133" i="4"/>
  <c r="M128" i="4"/>
  <c r="N128" i="4" s="1"/>
  <c r="B128" i="4"/>
  <c r="M132" i="4"/>
  <c r="N132" i="4" s="1"/>
  <c r="B132" i="4"/>
  <c r="M131" i="4"/>
  <c r="N131" i="4" s="1"/>
  <c r="B131" i="4"/>
  <c r="M130" i="4"/>
  <c r="N130" i="4" s="1"/>
  <c r="B130" i="4"/>
  <c r="M83" i="4"/>
  <c r="N83" i="4" s="1"/>
  <c r="B83" i="4"/>
  <c r="M186" i="4"/>
  <c r="N186" i="4" s="1"/>
  <c r="B186" i="4"/>
  <c r="M171" i="4"/>
  <c r="B171" i="4"/>
  <c r="M282" i="4"/>
  <c r="N282" i="4" s="1"/>
  <c r="B282" i="4"/>
  <c r="M127" i="4"/>
  <c r="N127" i="4" s="1"/>
  <c r="B127" i="4"/>
  <c r="M126" i="4"/>
  <c r="N126" i="4" s="1"/>
  <c r="B126" i="4"/>
  <c r="M125" i="4"/>
  <c r="N125" i="4" s="1"/>
  <c r="B125" i="4"/>
  <c r="M124" i="4"/>
  <c r="N124" i="4" s="1"/>
  <c r="B124" i="4"/>
  <c r="M123" i="4"/>
  <c r="N123" i="4" s="1"/>
  <c r="B123" i="4"/>
  <c r="M122" i="4"/>
  <c r="N122" i="4" s="1"/>
  <c r="B122" i="4"/>
  <c r="M121" i="4"/>
  <c r="N121" i="4" s="1"/>
  <c r="B121" i="4"/>
  <c r="M120" i="4"/>
  <c r="N120" i="4" s="1"/>
  <c r="B120" i="4"/>
  <c r="M119" i="4"/>
  <c r="N119" i="4" s="1"/>
  <c r="B119" i="4"/>
  <c r="M118" i="4"/>
  <c r="N118" i="4" s="1"/>
  <c r="B118" i="4"/>
  <c r="M117" i="4"/>
  <c r="N117" i="4" s="1"/>
  <c r="B117" i="4"/>
  <c r="M116" i="4"/>
  <c r="N116" i="4" s="1"/>
  <c r="B116" i="4"/>
  <c r="M115" i="4"/>
  <c r="N115" i="4" s="1"/>
  <c r="B115" i="4"/>
  <c r="M195" i="4"/>
  <c r="N195" i="4" s="1"/>
  <c r="B195" i="4"/>
  <c r="M57" i="4"/>
  <c r="N57" i="4" s="1"/>
  <c r="B57" i="4"/>
  <c r="M56" i="4"/>
  <c r="N56" i="4" s="1"/>
  <c r="B56" i="4"/>
  <c r="M166" i="4"/>
  <c r="N166" i="4" s="1"/>
  <c r="B166" i="4"/>
  <c r="M64" i="4"/>
  <c r="N64" i="4" s="1"/>
  <c r="B64" i="4"/>
  <c r="M170" i="4"/>
  <c r="N170" i="4" s="1"/>
  <c r="B170" i="4"/>
  <c r="M47" i="4"/>
  <c r="N47" i="4" s="1"/>
  <c r="B47" i="4"/>
  <c r="M165" i="4"/>
  <c r="N165" i="4" s="1"/>
  <c r="B165" i="4"/>
  <c r="M164" i="4"/>
  <c r="N164" i="4" s="1"/>
  <c r="B164" i="4"/>
  <c r="M129" i="4"/>
  <c r="N129" i="4" s="1"/>
  <c r="B129" i="4"/>
  <c r="M63" i="4"/>
  <c r="N63" i="4" s="1"/>
  <c r="B63" i="4"/>
  <c r="M54" i="4"/>
  <c r="N54" i="4" s="1"/>
  <c r="B54" i="4"/>
  <c r="M53" i="4"/>
  <c r="N53" i="4" s="1"/>
  <c r="B53" i="4"/>
  <c r="M52" i="4"/>
  <c r="N52" i="4" s="1"/>
  <c r="B52" i="4"/>
  <c r="M51" i="4"/>
  <c r="N51" i="4" s="1"/>
  <c r="B51" i="4"/>
  <c r="M163" i="4"/>
  <c r="N163" i="4" s="1"/>
  <c r="B163" i="4"/>
  <c r="M60" i="4"/>
  <c r="N60" i="4" s="1"/>
  <c r="B60" i="4"/>
  <c r="M50" i="4"/>
  <c r="N50" i="4" s="1"/>
  <c r="B50" i="4"/>
  <c r="M49" i="4"/>
  <c r="N49" i="4" s="1"/>
  <c r="B49" i="4"/>
  <c r="M159" i="4"/>
  <c r="N159" i="4" s="1"/>
  <c r="B159" i="4"/>
  <c r="M45" i="4"/>
  <c r="N45" i="4" s="1"/>
  <c r="B45" i="4"/>
  <c r="M42" i="4"/>
  <c r="N42" i="4" s="1"/>
  <c r="B42" i="4"/>
  <c r="M155" i="4"/>
  <c r="N155" i="4" s="1"/>
  <c r="B155" i="4"/>
  <c r="M154" i="4"/>
  <c r="N154" i="4" s="1"/>
  <c r="B154" i="4"/>
  <c r="M153" i="4"/>
  <c r="N153" i="4" s="1"/>
  <c r="B153" i="4"/>
  <c r="M152" i="4"/>
  <c r="N152" i="4" s="1"/>
  <c r="B152" i="4"/>
  <c r="M151" i="4"/>
  <c r="N151" i="4" s="1"/>
  <c r="B151" i="4"/>
  <c r="M150" i="4"/>
  <c r="N150" i="4" s="1"/>
  <c r="B150" i="4"/>
  <c r="M149" i="4"/>
  <c r="N149" i="4" s="1"/>
  <c r="B149" i="4"/>
  <c r="M59" i="4"/>
  <c r="N59" i="4" s="1"/>
  <c r="B59" i="4"/>
  <c r="M148" i="4"/>
  <c r="N148" i="4" s="1"/>
  <c r="B148" i="4"/>
  <c r="M147" i="4"/>
  <c r="N147" i="4" s="1"/>
  <c r="B147" i="4"/>
  <c r="M114" i="4"/>
  <c r="N114" i="4" s="1"/>
  <c r="B114" i="4"/>
  <c r="M113" i="4"/>
  <c r="N113" i="4" s="1"/>
  <c r="B113" i="4"/>
  <c r="M112" i="4"/>
  <c r="N112" i="4" s="1"/>
  <c r="B112" i="4"/>
  <c r="M111" i="4"/>
  <c r="N111" i="4" s="1"/>
  <c r="B111" i="4"/>
  <c r="M110" i="4"/>
  <c r="N110" i="4" s="1"/>
  <c r="B110" i="4"/>
  <c r="M109" i="4"/>
  <c r="N109" i="4" s="1"/>
  <c r="B109" i="4"/>
  <c r="M108" i="4"/>
  <c r="N108" i="4" s="1"/>
  <c r="B108" i="4"/>
  <c r="M107" i="4"/>
  <c r="N107" i="4" s="1"/>
  <c r="B107" i="4"/>
  <c r="M106" i="4"/>
  <c r="N106" i="4" s="1"/>
  <c r="B106" i="4"/>
  <c r="M105" i="4"/>
  <c r="N105" i="4" s="1"/>
  <c r="B105" i="4"/>
  <c r="M104" i="4"/>
  <c r="N104" i="4" s="1"/>
  <c r="B104" i="4"/>
  <c r="M103" i="4"/>
  <c r="N103" i="4" s="1"/>
  <c r="B103" i="4"/>
  <c r="M102" i="4"/>
  <c r="N102" i="4" s="1"/>
  <c r="B102" i="4"/>
  <c r="M101" i="4"/>
  <c r="N101" i="4" s="1"/>
  <c r="B101" i="4"/>
  <c r="M100" i="4"/>
  <c r="N100" i="4" s="1"/>
  <c r="B100" i="4"/>
  <c r="M99" i="4"/>
  <c r="N99" i="4" s="1"/>
  <c r="B99" i="4"/>
  <c r="M98" i="4"/>
  <c r="N98" i="4" s="1"/>
  <c r="B98" i="4"/>
  <c r="M97" i="4"/>
  <c r="N97" i="4" s="1"/>
  <c r="B97" i="4"/>
  <c r="M96" i="4"/>
  <c r="N96" i="4" s="1"/>
  <c r="B96" i="4"/>
  <c r="M146" i="4"/>
  <c r="N146" i="4" s="1"/>
  <c r="B146" i="4"/>
  <c r="M145" i="4"/>
  <c r="N145" i="4" s="1"/>
  <c r="B145" i="4"/>
  <c r="M144" i="4"/>
  <c r="N144" i="4" s="1"/>
  <c r="B144" i="4"/>
  <c r="M38" i="4"/>
  <c r="N38" i="4" s="1"/>
  <c r="B38" i="4"/>
  <c r="M140" i="4"/>
  <c r="N140" i="4" s="1"/>
  <c r="B140" i="4"/>
  <c r="M58" i="4"/>
  <c r="N58" i="4" s="1"/>
  <c r="B58" i="4"/>
  <c r="M37" i="4"/>
  <c r="N37" i="4" s="1"/>
  <c r="B37" i="4"/>
  <c r="M36" i="4"/>
  <c r="N36" i="4" s="1"/>
  <c r="B36" i="4"/>
  <c r="M35" i="4"/>
  <c r="N35" i="4" s="1"/>
  <c r="B35" i="4"/>
  <c r="M55" i="4"/>
  <c r="N55" i="4" s="1"/>
  <c r="B55" i="4"/>
  <c r="M281" i="4"/>
  <c r="N281" i="4" s="1"/>
  <c r="B281" i="4"/>
  <c r="M44" i="4"/>
  <c r="N44" i="4" s="1"/>
  <c r="B44" i="4"/>
  <c r="M143" i="4"/>
  <c r="N143" i="4" s="1"/>
  <c r="B143" i="4"/>
  <c r="M23" i="4"/>
  <c r="N23" i="4" s="1"/>
  <c r="B23" i="4"/>
  <c r="M82" i="4"/>
  <c r="N82" i="4" s="1"/>
  <c r="B82" i="4"/>
  <c r="M33" i="4"/>
  <c r="N33" i="4" s="1"/>
  <c r="B33" i="4"/>
  <c r="M62" i="4"/>
  <c r="N62" i="4" s="1"/>
  <c r="B62" i="4"/>
  <c r="M280" i="4"/>
  <c r="N280" i="4" s="1"/>
  <c r="B280" i="4"/>
  <c r="M142" i="4"/>
  <c r="N142" i="4" s="1"/>
  <c r="B142" i="4"/>
  <c r="M22" i="4"/>
  <c r="N22" i="4" s="1"/>
  <c r="B22" i="4"/>
  <c r="M141" i="4"/>
  <c r="N141" i="4" s="1"/>
  <c r="B141" i="4"/>
  <c r="M46" i="4"/>
  <c r="N46" i="4" s="1"/>
  <c r="B46" i="4"/>
  <c r="M157" i="4"/>
  <c r="N157" i="4" s="1"/>
  <c r="B157" i="4"/>
  <c r="M32" i="4"/>
  <c r="N32" i="4" s="1"/>
  <c r="B32" i="4"/>
  <c r="M31" i="4"/>
  <c r="N31" i="4" s="1"/>
  <c r="B31" i="4"/>
  <c r="M61" i="4"/>
  <c r="N61" i="4" s="1"/>
  <c r="B61" i="4"/>
  <c r="M30" i="4"/>
  <c r="N30" i="4" s="1"/>
  <c r="B30" i="4"/>
  <c r="M29" i="4"/>
  <c r="N29" i="4" s="1"/>
  <c r="B29" i="4"/>
  <c r="M28" i="4"/>
  <c r="N28" i="4" s="1"/>
  <c r="B28" i="4"/>
  <c r="M27" i="4"/>
  <c r="N27" i="4" s="1"/>
  <c r="B27" i="4"/>
  <c r="M20" i="4"/>
  <c r="N20" i="4" s="1"/>
  <c r="B20" i="4"/>
  <c r="M43" i="4"/>
  <c r="N43" i="4" s="1"/>
  <c r="B43" i="4"/>
  <c r="M19" i="4"/>
  <c r="N19" i="4" s="1"/>
  <c r="B19" i="4"/>
  <c r="M26" i="4"/>
  <c r="N26" i="4" s="1"/>
  <c r="B26" i="4"/>
  <c r="M39" i="4"/>
  <c r="N39" i="4" s="1"/>
  <c r="B39" i="4"/>
  <c r="M156" i="4"/>
  <c r="N156" i="4" s="1"/>
  <c r="B156" i="4"/>
  <c r="M21" i="4"/>
  <c r="N21" i="4" s="1"/>
  <c r="B21" i="4"/>
  <c r="M25" i="4"/>
  <c r="N25" i="4" s="1"/>
  <c r="B25" i="4"/>
  <c r="M24" i="4"/>
  <c r="N24" i="4" s="1"/>
  <c r="B24" i="4"/>
  <c r="M15" i="4"/>
  <c r="N15" i="4" s="1"/>
  <c r="B15" i="4"/>
  <c r="M14" i="4"/>
  <c r="N14" i="4" s="1"/>
  <c r="B14" i="4"/>
  <c r="M81" i="4"/>
  <c r="N81" i="4" s="1"/>
  <c r="B81" i="4"/>
  <c r="M80" i="4"/>
  <c r="N80" i="4" s="1"/>
  <c r="B80" i="4"/>
  <c r="M79" i="4"/>
  <c r="N79" i="4" s="1"/>
  <c r="B79" i="4"/>
  <c r="M78" i="4"/>
  <c r="N78" i="4" s="1"/>
  <c r="B78" i="4"/>
  <c r="M77" i="4"/>
  <c r="N77" i="4" s="1"/>
  <c r="B77" i="4"/>
  <c r="M76" i="4"/>
  <c r="N76" i="4" s="1"/>
  <c r="B76" i="4"/>
  <c r="M75" i="4"/>
  <c r="N75" i="4" s="1"/>
  <c r="B75" i="4"/>
  <c r="M74" i="4"/>
  <c r="N74" i="4" s="1"/>
  <c r="B74" i="4"/>
  <c r="M73" i="4"/>
  <c r="N73" i="4" s="1"/>
  <c r="B73" i="4"/>
  <c r="M95" i="4"/>
  <c r="N95" i="4" s="1"/>
  <c r="B95" i="4"/>
  <c r="M94" i="4"/>
  <c r="N94" i="4" s="1"/>
  <c r="B94" i="4"/>
  <c r="M93" i="4"/>
  <c r="N93" i="4" s="1"/>
  <c r="B93" i="4"/>
  <c r="M92" i="4"/>
  <c r="N92" i="4" s="1"/>
  <c r="B92" i="4"/>
  <c r="M91" i="4"/>
  <c r="N91" i="4" s="1"/>
  <c r="B91" i="4"/>
  <c r="M90" i="4"/>
  <c r="N90" i="4" s="1"/>
  <c r="B90" i="4"/>
  <c r="M89" i="4"/>
  <c r="N89" i="4" s="1"/>
  <c r="B89" i="4"/>
  <c r="M72" i="4"/>
  <c r="N72" i="4" s="1"/>
  <c r="B72" i="4"/>
  <c r="M88" i="4"/>
  <c r="N88" i="4" s="1"/>
  <c r="B88" i="4"/>
  <c r="M87" i="4"/>
  <c r="N87" i="4" s="1"/>
  <c r="B87" i="4"/>
  <c r="M86" i="4"/>
  <c r="N86" i="4" s="1"/>
  <c r="B86" i="4"/>
  <c r="M85" i="4"/>
  <c r="N85" i="4" s="1"/>
  <c r="B85" i="4"/>
  <c r="M71" i="4"/>
  <c r="N71" i="4" s="1"/>
  <c r="B71" i="4"/>
  <c r="M12" i="4"/>
  <c r="N12" i="4" s="1"/>
  <c r="B12" i="4"/>
  <c r="M162" i="4"/>
  <c r="N162" i="4" s="1"/>
  <c r="B162" i="4"/>
  <c r="M48" i="4"/>
  <c r="N48" i="4" s="1"/>
  <c r="B48" i="4"/>
  <c r="M70" i="4"/>
  <c r="N70" i="4" s="1"/>
  <c r="B70" i="4"/>
  <c r="M84" i="4"/>
  <c r="N84" i="4" s="1"/>
  <c r="B84" i="4"/>
  <c r="M69" i="4"/>
  <c r="N69" i="4" s="1"/>
  <c r="B69" i="4"/>
  <c r="M18" i="4"/>
  <c r="N18" i="4" s="1"/>
  <c r="B18" i="4"/>
  <c r="M13" i="4"/>
  <c r="N13" i="4" s="1"/>
  <c r="B13" i="4"/>
  <c r="M7" i="4"/>
  <c r="N7" i="4" s="1"/>
  <c r="B7" i="4"/>
  <c r="M68" i="4"/>
  <c r="N68" i="4" s="1"/>
  <c r="B68" i="4"/>
  <c r="M67" i="4"/>
  <c r="N67" i="4" s="1"/>
  <c r="B67" i="4"/>
  <c r="M8" i="4"/>
  <c r="N8" i="4" s="1"/>
  <c r="B8" i="4"/>
  <c r="M17" i="4"/>
  <c r="N17" i="4" s="1"/>
  <c r="B17" i="4"/>
  <c r="M6" i="4"/>
  <c r="N6" i="4" s="1"/>
  <c r="B6" i="4"/>
  <c r="M41" i="4"/>
  <c r="N41" i="4" s="1"/>
  <c r="B41" i="4"/>
  <c r="M10" i="4"/>
  <c r="N10" i="4" s="1"/>
  <c r="B10" i="4"/>
  <c r="M9" i="4"/>
  <c r="N9" i="4" s="1"/>
  <c r="B9" i="4"/>
  <c r="M5" i="4"/>
  <c r="N5" i="4" s="1"/>
  <c r="B5" i="4"/>
  <c r="M2" i="4"/>
  <c r="N2" i="4" s="1"/>
  <c r="B2" i="4"/>
  <c r="M11" i="4"/>
  <c r="N11" i="4" s="1"/>
  <c r="B11" i="4"/>
  <c r="M40" i="4"/>
  <c r="N40" i="4" s="1"/>
  <c r="B40" i="4"/>
  <c r="M4" i="4"/>
  <c r="N4" i="4" s="1"/>
  <c r="B4" i="4"/>
  <c r="M3" i="4"/>
  <c r="N3" i="4" s="1"/>
  <c r="B3" i="4"/>
  <c r="M34" i="4"/>
  <c r="N34" i="4" s="1"/>
  <c r="B34" i="4"/>
  <c r="M16" i="4"/>
  <c r="B16" i="4"/>
  <c r="A12" i="3"/>
  <c r="A10" i="3"/>
  <c r="A8" i="3"/>
  <c r="A6" i="3"/>
  <c r="O155" i="1"/>
  <c r="O253" i="1"/>
  <c r="O365" i="1"/>
  <c r="O475" i="1"/>
  <c r="F480" i="1"/>
  <c r="M474" i="1"/>
  <c r="N474" i="1" s="1"/>
  <c r="M473" i="1"/>
  <c r="N473" i="1" s="1"/>
  <c r="M472" i="1"/>
  <c r="N472" i="1" s="1"/>
  <c r="M468" i="1"/>
  <c r="N468" i="1" s="1"/>
  <c r="M460" i="1"/>
  <c r="N460" i="1" s="1"/>
  <c r="M439" i="1"/>
  <c r="N439" i="1" s="1"/>
  <c r="M436" i="1"/>
  <c r="N436" i="1" s="1"/>
  <c r="M428" i="1"/>
  <c r="N428" i="1" s="1"/>
  <c r="M427" i="1"/>
  <c r="N427" i="1" s="1"/>
  <c r="M421" i="1"/>
  <c r="N421" i="1" s="1"/>
  <c r="M418" i="1"/>
  <c r="N418" i="1" s="1"/>
  <c r="M417" i="1"/>
  <c r="N417" i="1" s="1"/>
  <c r="M415" i="1"/>
  <c r="N415" i="1" s="1"/>
  <c r="M413" i="1"/>
  <c r="N413" i="1" s="1"/>
  <c r="M410" i="1"/>
  <c r="N410" i="1" s="1"/>
  <c r="M401" i="1"/>
  <c r="N401" i="1" s="1"/>
  <c r="M369" i="1"/>
  <c r="N369" i="1" s="1"/>
  <c r="M367" i="1"/>
  <c r="N367" i="1" s="1"/>
  <c r="M352" i="1"/>
  <c r="N352" i="1" s="1"/>
  <c r="M346" i="1"/>
  <c r="N346" i="1" s="1"/>
  <c r="M319" i="1"/>
  <c r="N319" i="1" s="1"/>
  <c r="M309" i="1"/>
  <c r="N309" i="1" s="1"/>
  <c r="M306" i="1"/>
  <c r="N306" i="1" s="1"/>
  <c r="M301" i="1"/>
  <c r="N301" i="1" s="1"/>
  <c r="M298" i="1"/>
  <c r="N298" i="1" s="1"/>
  <c r="M289" i="1"/>
  <c r="N289" i="1" s="1"/>
  <c r="M285" i="1"/>
  <c r="N285" i="1" s="1"/>
  <c r="M282" i="1"/>
  <c r="N282" i="1" s="1"/>
  <c r="M280" i="1"/>
  <c r="N280" i="1" s="1"/>
  <c r="M274" i="1"/>
  <c r="N274" i="1" s="1"/>
  <c r="M270" i="1"/>
  <c r="N270" i="1" s="1"/>
  <c r="M259" i="1"/>
  <c r="N259" i="1" s="1"/>
  <c r="M258" i="1"/>
  <c r="N258" i="1" s="1"/>
  <c r="M257" i="1"/>
  <c r="N257" i="1" s="1"/>
  <c r="M244" i="1"/>
  <c r="N244" i="1" s="1"/>
  <c r="M241" i="1"/>
  <c r="N241" i="1" s="1"/>
  <c r="M240" i="1"/>
  <c r="N240" i="1" s="1"/>
  <c r="M237" i="1"/>
  <c r="N237" i="1" s="1"/>
  <c r="M224" i="1"/>
  <c r="N224" i="1" s="1"/>
  <c r="M223" i="1"/>
  <c r="N223" i="1" s="1"/>
  <c r="M222" i="1"/>
  <c r="N222" i="1" s="1"/>
  <c r="M221" i="1"/>
  <c r="N221" i="1" s="1"/>
  <c r="M219" i="1"/>
  <c r="N219" i="1" s="1"/>
  <c r="M218" i="1"/>
  <c r="N218" i="1" s="1"/>
  <c r="M217" i="1"/>
  <c r="N217" i="1" s="1"/>
  <c r="M207" i="1"/>
  <c r="N207" i="1" s="1"/>
  <c r="M206" i="1"/>
  <c r="N206" i="1" s="1"/>
  <c r="M205" i="1"/>
  <c r="N205" i="1" s="1"/>
  <c r="M201" i="1"/>
  <c r="N201" i="1" s="1"/>
  <c r="M189" i="1"/>
  <c r="N189" i="1" s="1"/>
  <c r="M181" i="1"/>
  <c r="N181" i="1" s="1"/>
  <c r="M178" i="1"/>
  <c r="N178" i="1" s="1"/>
  <c r="M176" i="1"/>
  <c r="N176" i="1" s="1"/>
  <c r="M174" i="1"/>
  <c r="N174" i="1" s="1"/>
  <c r="M163" i="1"/>
  <c r="N163" i="1" s="1"/>
  <c r="M159" i="1"/>
  <c r="N159" i="1" s="1"/>
  <c r="M136" i="1"/>
  <c r="N136" i="1" s="1"/>
  <c r="M134" i="1"/>
  <c r="N134" i="1" s="1"/>
  <c r="M129" i="1"/>
  <c r="N129" i="1" s="1"/>
  <c r="M128" i="1"/>
  <c r="N128" i="1" s="1"/>
  <c r="M120" i="1"/>
  <c r="N120" i="1" s="1"/>
  <c r="M119" i="1"/>
  <c r="N119" i="1" s="1"/>
  <c r="M113" i="1"/>
  <c r="N113" i="1" s="1"/>
  <c r="M111" i="1"/>
  <c r="N111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6" i="1"/>
  <c r="N76" i="1" s="1"/>
  <c r="M75" i="1"/>
  <c r="N75" i="1" s="1"/>
  <c r="M70" i="1"/>
  <c r="N70" i="1" s="1"/>
  <c r="M69" i="1"/>
  <c r="N69" i="1" s="1"/>
  <c r="M59" i="1"/>
  <c r="N59" i="1" s="1"/>
  <c r="M57" i="1"/>
  <c r="N57" i="1" s="1"/>
  <c r="M53" i="1"/>
  <c r="N53" i="1" s="1"/>
  <c r="M50" i="1"/>
  <c r="N50" i="1" s="1"/>
  <c r="M49" i="1"/>
  <c r="N49" i="1" s="1"/>
  <c r="M43" i="1"/>
  <c r="N43" i="1" s="1"/>
  <c r="M41" i="1"/>
  <c r="N41" i="1" s="1"/>
  <c r="M32" i="1"/>
  <c r="N32" i="1" s="1"/>
  <c r="M27" i="1"/>
  <c r="N27" i="1" s="1"/>
  <c r="M26" i="1"/>
  <c r="N26" i="1" s="1"/>
  <c r="M23" i="1"/>
  <c r="N23" i="1" s="1"/>
  <c r="M21" i="1"/>
  <c r="N21" i="1" s="1"/>
  <c r="M16" i="1"/>
  <c r="N16" i="1" s="1"/>
  <c r="M8" i="1"/>
  <c r="N8" i="1" s="1"/>
  <c r="M4" i="1"/>
  <c r="N4" i="1" s="1"/>
  <c r="M2" i="1"/>
  <c r="N2" i="1" s="1"/>
  <c r="L22" i="1"/>
  <c r="M22" i="1" s="1"/>
  <c r="N22" i="1" s="1"/>
  <c r="L13" i="1"/>
  <c r="M13" i="1" s="1"/>
  <c r="N13" i="1" s="1"/>
  <c r="L235" i="1"/>
  <c r="M235" i="1" s="1"/>
  <c r="N235" i="1" s="1"/>
  <c r="L68" i="1"/>
  <c r="M68" i="1" s="1"/>
  <c r="N68" i="1" s="1"/>
  <c r="L28" i="1"/>
  <c r="M28" i="1" s="1"/>
  <c r="N28" i="1" s="1"/>
  <c r="L29" i="1"/>
  <c r="M29" i="1" s="1"/>
  <c r="N29" i="1" s="1"/>
  <c r="L30" i="1"/>
  <c r="M30" i="1" s="1"/>
  <c r="N30" i="1" s="1"/>
  <c r="L31" i="1"/>
  <c r="M31" i="1" s="1"/>
  <c r="N31" i="1" s="1"/>
  <c r="L33" i="1"/>
  <c r="M33" i="1" s="1"/>
  <c r="N33" i="1" s="1"/>
  <c r="L34" i="1"/>
  <c r="M34" i="1" s="1"/>
  <c r="N34" i="1" s="1"/>
  <c r="L35" i="1"/>
  <c r="M35" i="1" s="1"/>
  <c r="N35" i="1" s="1"/>
  <c r="L394" i="1"/>
  <c r="M394" i="1" s="1"/>
  <c r="N394" i="1" s="1"/>
  <c r="L131" i="1"/>
  <c r="M131" i="1" s="1"/>
  <c r="N131" i="1" s="1"/>
  <c r="L132" i="1"/>
  <c r="M132" i="1" s="1"/>
  <c r="N132" i="1" s="1"/>
  <c r="L133" i="1"/>
  <c r="M133" i="1" s="1"/>
  <c r="N133" i="1" s="1"/>
  <c r="L25" i="1"/>
  <c r="M25" i="1" s="1"/>
  <c r="N25" i="1" s="1"/>
  <c r="L36" i="1"/>
  <c r="M36" i="1" s="1"/>
  <c r="N36" i="1" s="1"/>
  <c r="L37" i="1"/>
  <c r="M37" i="1" s="1"/>
  <c r="N37" i="1" s="1"/>
  <c r="L38" i="1"/>
  <c r="M38" i="1" s="1"/>
  <c r="N38" i="1" s="1"/>
  <c r="L39" i="1"/>
  <c r="M39" i="1" s="1"/>
  <c r="N39" i="1" s="1"/>
  <c r="L272" i="1"/>
  <c r="M272" i="1" s="1"/>
  <c r="N272" i="1" s="1"/>
  <c r="L273" i="1"/>
  <c r="M273" i="1" s="1"/>
  <c r="N273" i="1" s="1"/>
  <c r="L256" i="1"/>
  <c r="M256" i="1" s="1"/>
  <c r="N256" i="1" s="1"/>
  <c r="L182" i="1"/>
  <c r="M182" i="1" s="1"/>
  <c r="N182" i="1" s="1"/>
  <c r="L112" i="1"/>
  <c r="M112" i="1" s="1"/>
  <c r="N112" i="1" s="1"/>
  <c r="L40" i="1"/>
  <c r="M40" i="1" s="1"/>
  <c r="N40" i="1" s="1"/>
  <c r="L302" i="1"/>
  <c r="M302" i="1" s="1"/>
  <c r="N302" i="1" s="1"/>
  <c r="L24" i="1"/>
  <c r="M24" i="1" s="1"/>
  <c r="N24" i="1" s="1"/>
  <c r="L349" i="1"/>
  <c r="M349" i="1" s="1"/>
  <c r="N349" i="1" s="1"/>
  <c r="L42" i="1"/>
  <c r="M42" i="1" s="1"/>
  <c r="N42" i="1" s="1"/>
  <c r="L71" i="1"/>
  <c r="M71" i="1" s="1"/>
  <c r="N71" i="1" s="1"/>
  <c r="L383" i="1"/>
  <c r="M383" i="1" s="1"/>
  <c r="N383" i="1" s="1"/>
  <c r="L424" i="1"/>
  <c r="M424" i="1" s="1"/>
  <c r="N424" i="1" s="1"/>
  <c r="L6" i="1"/>
  <c r="M6" i="1" s="1"/>
  <c r="N6" i="1" s="1"/>
  <c r="L77" i="1"/>
  <c r="M77" i="1" s="1"/>
  <c r="N77" i="1" s="1"/>
  <c r="L300" i="1"/>
  <c r="M300" i="1" s="1"/>
  <c r="N300" i="1" s="1"/>
  <c r="L345" i="1"/>
  <c r="M345" i="1" s="1"/>
  <c r="N345" i="1" s="1"/>
  <c r="L323" i="1"/>
  <c r="M323" i="1" s="1"/>
  <c r="N323" i="1" s="1"/>
  <c r="L87" i="1"/>
  <c r="M87" i="1" s="1"/>
  <c r="N87" i="1" s="1"/>
  <c r="L88" i="1"/>
  <c r="M88" i="1" s="1"/>
  <c r="N88" i="1" s="1"/>
  <c r="L44" i="1"/>
  <c r="M44" i="1" s="1"/>
  <c r="N44" i="1" s="1"/>
  <c r="L130" i="1"/>
  <c r="M130" i="1" s="1"/>
  <c r="N130" i="1" s="1"/>
  <c r="L396" i="1"/>
  <c r="M396" i="1" s="1"/>
  <c r="N396" i="1" s="1"/>
  <c r="L45" i="1"/>
  <c r="M45" i="1" s="1"/>
  <c r="N45" i="1" s="1"/>
  <c r="L46" i="1"/>
  <c r="M46" i="1" s="1"/>
  <c r="N46" i="1" s="1"/>
  <c r="L90" i="1"/>
  <c r="M90" i="1" s="1"/>
  <c r="N90" i="1" s="1"/>
  <c r="L91" i="1"/>
  <c r="M91" i="1" s="1"/>
  <c r="N91" i="1" s="1"/>
  <c r="L92" i="1"/>
  <c r="M92" i="1" s="1"/>
  <c r="N92" i="1" s="1"/>
  <c r="L93" i="1"/>
  <c r="M93" i="1" s="1"/>
  <c r="N93" i="1" s="1"/>
  <c r="L94" i="1"/>
  <c r="M94" i="1" s="1"/>
  <c r="N94" i="1" s="1"/>
  <c r="L95" i="1"/>
  <c r="M95" i="1" s="1"/>
  <c r="N95" i="1" s="1"/>
  <c r="L96" i="1"/>
  <c r="M96" i="1" s="1"/>
  <c r="N96" i="1" s="1"/>
  <c r="L97" i="1"/>
  <c r="M97" i="1" s="1"/>
  <c r="N97" i="1" s="1"/>
  <c r="L98" i="1"/>
  <c r="M98" i="1" s="1"/>
  <c r="N98" i="1" s="1"/>
  <c r="L99" i="1"/>
  <c r="M99" i="1" s="1"/>
  <c r="N99" i="1" s="1"/>
  <c r="L100" i="1"/>
  <c r="M100" i="1" s="1"/>
  <c r="N100" i="1" s="1"/>
  <c r="L101" i="1"/>
  <c r="M101" i="1" s="1"/>
  <c r="N101" i="1" s="1"/>
  <c r="L102" i="1"/>
  <c r="M102" i="1" s="1"/>
  <c r="N102" i="1" s="1"/>
  <c r="L103" i="1"/>
  <c r="M103" i="1" s="1"/>
  <c r="N103" i="1" s="1"/>
  <c r="L104" i="1"/>
  <c r="M104" i="1" s="1"/>
  <c r="N104" i="1" s="1"/>
  <c r="L105" i="1"/>
  <c r="M105" i="1" s="1"/>
  <c r="N105" i="1" s="1"/>
  <c r="L106" i="1"/>
  <c r="M106" i="1" s="1"/>
  <c r="N106" i="1" s="1"/>
  <c r="L107" i="1"/>
  <c r="M107" i="1" s="1"/>
  <c r="N107" i="1" s="1"/>
  <c r="L108" i="1"/>
  <c r="M108" i="1" s="1"/>
  <c r="N108" i="1" s="1"/>
  <c r="L20" i="1"/>
  <c r="M20" i="1" s="1"/>
  <c r="N20" i="1" s="1"/>
  <c r="L347" i="1"/>
  <c r="M347" i="1" s="1"/>
  <c r="N347" i="1" s="1"/>
  <c r="L109" i="1"/>
  <c r="M109" i="1" s="1"/>
  <c r="N109" i="1" s="1"/>
  <c r="L110" i="1"/>
  <c r="M110" i="1" s="1"/>
  <c r="N110" i="1" s="1"/>
  <c r="L437" i="1"/>
  <c r="M437" i="1" s="1"/>
  <c r="N437" i="1" s="1"/>
  <c r="L214" i="1"/>
  <c r="M214" i="1" s="1"/>
  <c r="N214" i="1" s="1"/>
  <c r="L216" i="1"/>
  <c r="M216" i="1" s="1"/>
  <c r="N216" i="1" s="1"/>
  <c r="L238" i="1"/>
  <c r="M238" i="1" s="1"/>
  <c r="N238" i="1" s="1"/>
  <c r="L141" i="1"/>
  <c r="M141" i="1" s="1"/>
  <c r="N141" i="1" s="1"/>
  <c r="L142" i="1"/>
  <c r="M142" i="1" s="1"/>
  <c r="N142" i="1" s="1"/>
  <c r="L143" i="1"/>
  <c r="M143" i="1" s="1"/>
  <c r="N143" i="1" s="1"/>
  <c r="L144" i="1"/>
  <c r="M144" i="1" s="1"/>
  <c r="N144" i="1" s="1"/>
  <c r="L145" i="1"/>
  <c r="M145" i="1" s="1"/>
  <c r="N145" i="1" s="1"/>
  <c r="L146" i="1"/>
  <c r="M146" i="1" s="1"/>
  <c r="N146" i="1" s="1"/>
  <c r="L147" i="1"/>
  <c r="M147" i="1" s="1"/>
  <c r="N147" i="1" s="1"/>
  <c r="L148" i="1"/>
  <c r="M148" i="1" s="1"/>
  <c r="N148" i="1" s="1"/>
  <c r="L149" i="1"/>
  <c r="M149" i="1" s="1"/>
  <c r="N149" i="1" s="1"/>
  <c r="L114" i="1"/>
  <c r="M114" i="1" s="1"/>
  <c r="N114" i="1" s="1"/>
  <c r="L115" i="1"/>
  <c r="M115" i="1" s="1"/>
  <c r="N115" i="1" s="1"/>
  <c r="L116" i="1"/>
  <c r="M116" i="1" s="1"/>
  <c r="N116" i="1" s="1"/>
  <c r="L117" i="1"/>
  <c r="M117" i="1" s="1"/>
  <c r="N117" i="1" s="1"/>
  <c r="L150" i="1"/>
  <c r="M150" i="1" s="1"/>
  <c r="N150" i="1" s="1"/>
  <c r="L151" i="1"/>
  <c r="M151" i="1" s="1"/>
  <c r="N151" i="1" s="1"/>
  <c r="L152" i="1"/>
  <c r="M152" i="1" s="1"/>
  <c r="N152" i="1" s="1"/>
  <c r="L153" i="1"/>
  <c r="M153" i="1" s="1"/>
  <c r="N153" i="1" s="1"/>
  <c r="L123" i="1"/>
  <c r="M123" i="1" s="1"/>
  <c r="N123" i="1" s="1"/>
  <c r="L281" i="1"/>
  <c r="M281" i="1" s="1"/>
  <c r="N281" i="1" s="1"/>
  <c r="L269" i="1"/>
  <c r="M269" i="1" s="1"/>
  <c r="N269" i="1" s="1"/>
  <c r="L387" i="1"/>
  <c r="M387" i="1" s="1"/>
  <c r="N387" i="1" s="1"/>
  <c r="L183" i="1"/>
  <c r="M183" i="1" s="1"/>
  <c r="N183" i="1" s="1"/>
  <c r="L432" i="1"/>
  <c r="M432" i="1" s="1"/>
  <c r="N432" i="1" s="1"/>
  <c r="L325" i="1"/>
  <c r="M325" i="1" s="1"/>
  <c r="N325" i="1" s="1"/>
  <c r="L78" i="1"/>
  <c r="M78" i="1" s="1"/>
  <c r="N78" i="1" s="1"/>
  <c r="L184" i="1"/>
  <c r="M184" i="1" s="1"/>
  <c r="N184" i="1" s="1"/>
  <c r="L185" i="1"/>
  <c r="M185" i="1" s="1"/>
  <c r="N185" i="1" s="1"/>
  <c r="L186" i="1"/>
  <c r="M186" i="1" s="1"/>
  <c r="N186" i="1" s="1"/>
  <c r="L187" i="1"/>
  <c r="M187" i="1" s="1"/>
  <c r="N187" i="1" s="1"/>
  <c r="L320" i="1"/>
  <c r="M320" i="1" s="1"/>
  <c r="N320" i="1" s="1"/>
  <c r="L461" i="1"/>
  <c r="M461" i="1" s="1"/>
  <c r="N461" i="1" s="1"/>
  <c r="L209" i="1"/>
  <c r="M209" i="1" s="1"/>
  <c r="N209" i="1" s="1"/>
  <c r="L356" i="1"/>
  <c r="M356" i="1" s="1"/>
  <c r="N356" i="1" s="1"/>
  <c r="L326" i="1"/>
  <c r="M326" i="1" s="1"/>
  <c r="N326" i="1" s="1"/>
  <c r="L138" i="1"/>
  <c r="M138" i="1" s="1"/>
  <c r="N138" i="1" s="1"/>
  <c r="L139" i="1"/>
  <c r="M139" i="1" s="1"/>
  <c r="N139" i="1" s="1"/>
  <c r="L286" i="1"/>
  <c r="M286" i="1" s="1"/>
  <c r="N286" i="1" s="1"/>
  <c r="L210" i="1"/>
  <c r="M210" i="1" s="1"/>
  <c r="N210" i="1" s="1"/>
  <c r="L211" i="1"/>
  <c r="M211" i="1" s="1"/>
  <c r="N211" i="1" s="1"/>
  <c r="L14" i="1"/>
  <c r="M14" i="1" s="1"/>
  <c r="N14" i="1" s="1"/>
  <c r="L212" i="1"/>
  <c r="M212" i="1" s="1"/>
  <c r="N212" i="1" s="1"/>
  <c r="L213" i="1"/>
  <c r="M213" i="1" s="1"/>
  <c r="N213" i="1" s="1"/>
  <c r="L438" i="1"/>
  <c r="M438" i="1" s="1"/>
  <c r="N438" i="1" s="1"/>
  <c r="L3" i="1"/>
  <c r="M3" i="1" s="1"/>
  <c r="N3" i="1" s="1"/>
  <c r="L245" i="1"/>
  <c r="M245" i="1" s="1"/>
  <c r="N245" i="1" s="1"/>
  <c r="L246" i="1"/>
  <c r="M246" i="1" s="1"/>
  <c r="N246" i="1" s="1"/>
  <c r="L279" i="1"/>
  <c r="M279" i="1" s="1"/>
  <c r="N279" i="1" s="1"/>
  <c r="L400" i="1"/>
  <c r="M400" i="1" s="1"/>
  <c r="N400" i="1" s="1"/>
  <c r="L247" i="1"/>
  <c r="M247" i="1" s="1"/>
  <c r="N247" i="1" s="1"/>
  <c r="L248" i="1"/>
  <c r="M248" i="1" s="1"/>
  <c r="N248" i="1" s="1"/>
  <c r="L249" i="1"/>
  <c r="M249" i="1" s="1"/>
  <c r="N249" i="1" s="1"/>
  <c r="L250" i="1"/>
  <c r="M250" i="1" s="1"/>
  <c r="N250" i="1" s="1"/>
  <c r="L137" i="1"/>
  <c r="M137" i="1" s="1"/>
  <c r="N137" i="1" s="1"/>
  <c r="L215" i="1"/>
  <c r="M215" i="1" s="1"/>
  <c r="N215" i="1" s="1"/>
  <c r="L290" i="1"/>
  <c r="M290" i="1" s="1"/>
  <c r="N290" i="1" s="1"/>
  <c r="L291" i="1"/>
  <c r="M291" i="1" s="1"/>
  <c r="N291" i="1" s="1"/>
  <c r="L292" i="1"/>
  <c r="M292" i="1" s="1"/>
  <c r="N292" i="1" s="1"/>
  <c r="L293" i="1"/>
  <c r="M293" i="1" s="1"/>
  <c r="N293" i="1" s="1"/>
  <c r="L294" i="1"/>
  <c r="M294" i="1" s="1"/>
  <c r="N294" i="1" s="1"/>
  <c r="L295" i="1"/>
  <c r="M295" i="1" s="1"/>
  <c r="N295" i="1" s="1"/>
  <c r="L296" i="1"/>
  <c r="M296" i="1" s="1"/>
  <c r="N296" i="1" s="1"/>
  <c r="L440" i="1"/>
  <c r="M440" i="1" s="1"/>
  <c r="N440" i="1" s="1"/>
  <c r="L327" i="1"/>
  <c r="M327" i="1" s="1"/>
  <c r="N327" i="1" s="1"/>
  <c r="L328" i="1"/>
  <c r="M328" i="1" s="1"/>
  <c r="N328" i="1" s="1"/>
  <c r="L329" i="1"/>
  <c r="M329" i="1" s="1"/>
  <c r="N329" i="1" s="1"/>
  <c r="L330" i="1"/>
  <c r="M330" i="1" s="1"/>
  <c r="N330" i="1" s="1"/>
  <c r="L331" i="1"/>
  <c r="M331" i="1" s="1"/>
  <c r="N331" i="1" s="1"/>
  <c r="L332" i="1"/>
  <c r="M332" i="1" s="1"/>
  <c r="N332" i="1" s="1"/>
  <c r="L333" i="1"/>
  <c r="M333" i="1" s="1"/>
  <c r="N333" i="1" s="1"/>
  <c r="L311" i="1"/>
  <c r="M311" i="1" s="1"/>
  <c r="N311" i="1" s="1"/>
  <c r="L251" i="1"/>
  <c r="M251" i="1" s="1"/>
  <c r="N251" i="1" s="1"/>
  <c r="L341" i="1"/>
  <c r="M341" i="1" s="1"/>
  <c r="N341" i="1" s="1"/>
  <c r="L357" i="1"/>
  <c r="M357" i="1" s="1"/>
  <c r="N357" i="1" s="1"/>
  <c r="L358" i="1"/>
  <c r="M358" i="1" s="1"/>
  <c r="N358" i="1" s="1"/>
  <c r="L359" i="1"/>
  <c r="M359" i="1" s="1"/>
  <c r="N359" i="1" s="1"/>
  <c r="L360" i="1"/>
  <c r="M360" i="1" s="1"/>
  <c r="N360" i="1" s="1"/>
  <c r="L361" i="1"/>
  <c r="M361" i="1" s="1"/>
  <c r="N361" i="1" s="1"/>
  <c r="L362" i="1"/>
  <c r="M362" i="1" s="1"/>
  <c r="N362" i="1" s="1"/>
  <c r="L297" i="1"/>
  <c r="M297" i="1" s="1"/>
  <c r="N297" i="1" s="1"/>
  <c r="L180" i="1"/>
  <c r="M180" i="1" s="1"/>
  <c r="N180" i="1" s="1"/>
  <c r="L202" i="1"/>
  <c r="M202" i="1" s="1"/>
  <c r="N202" i="1" s="1"/>
  <c r="L402" i="1"/>
  <c r="M402" i="1" s="1"/>
  <c r="N402" i="1" s="1"/>
  <c r="L403" i="1"/>
  <c r="M403" i="1" s="1"/>
  <c r="N403" i="1" s="1"/>
  <c r="L404" i="1"/>
  <c r="M404" i="1" s="1"/>
  <c r="N404" i="1" s="1"/>
  <c r="L405" i="1"/>
  <c r="M405" i="1" s="1"/>
  <c r="N405" i="1" s="1"/>
  <c r="L406" i="1"/>
  <c r="M406" i="1" s="1"/>
  <c r="N406" i="1" s="1"/>
  <c r="L407" i="1"/>
  <c r="M407" i="1" s="1"/>
  <c r="N407" i="1" s="1"/>
  <c r="L192" i="1"/>
  <c r="M192" i="1" s="1"/>
  <c r="N192" i="1" s="1"/>
  <c r="L408" i="1"/>
  <c r="M408" i="1" s="1"/>
  <c r="N408" i="1" s="1"/>
  <c r="L409" i="1"/>
  <c r="M409" i="1" s="1"/>
  <c r="N409" i="1" s="1"/>
  <c r="L198" i="1"/>
  <c r="M198" i="1" s="1"/>
  <c r="N198" i="1" s="1"/>
  <c r="L199" i="1"/>
  <c r="M199" i="1" s="1"/>
  <c r="N199" i="1" s="1"/>
  <c r="L441" i="1"/>
  <c r="M441" i="1" s="1"/>
  <c r="N441" i="1" s="1"/>
  <c r="L442" i="1"/>
  <c r="M442" i="1" s="1"/>
  <c r="N442" i="1" s="1"/>
  <c r="L443" i="1"/>
  <c r="M443" i="1" s="1"/>
  <c r="N443" i="1" s="1"/>
  <c r="L444" i="1"/>
  <c r="M444" i="1" s="1"/>
  <c r="N444" i="1" s="1"/>
  <c r="L445" i="1"/>
  <c r="M445" i="1" s="1"/>
  <c r="N445" i="1" s="1"/>
  <c r="L446" i="1"/>
  <c r="M446" i="1" s="1"/>
  <c r="N446" i="1" s="1"/>
  <c r="L447" i="1"/>
  <c r="M447" i="1" s="1"/>
  <c r="N447" i="1" s="1"/>
  <c r="L414" i="1"/>
  <c r="M414" i="1" s="1"/>
  <c r="N414" i="1" s="1"/>
  <c r="L448" i="1"/>
  <c r="M448" i="1" s="1"/>
  <c r="N448" i="1" s="1"/>
  <c r="L449" i="1"/>
  <c r="M449" i="1" s="1"/>
  <c r="N449" i="1" s="1"/>
  <c r="L450" i="1"/>
  <c r="M450" i="1" s="1"/>
  <c r="N450" i="1" s="1"/>
  <c r="L203" i="1"/>
  <c r="M203" i="1" s="1"/>
  <c r="N203" i="1" s="1"/>
  <c r="L162" i="1"/>
  <c r="M162" i="1" s="1"/>
  <c r="N162" i="1" s="1"/>
  <c r="L451" i="1"/>
  <c r="M451" i="1" s="1"/>
  <c r="N451" i="1" s="1"/>
  <c r="L452" i="1"/>
  <c r="M452" i="1" s="1"/>
  <c r="N452" i="1" s="1"/>
  <c r="L54" i="1"/>
  <c r="M54" i="1" s="1"/>
  <c r="N54" i="1" s="1"/>
  <c r="L377" i="1"/>
  <c r="M377" i="1" s="1"/>
  <c r="N377" i="1" s="1"/>
  <c r="L204" i="1"/>
  <c r="M204" i="1" s="1"/>
  <c r="N204" i="1" s="1"/>
  <c r="L67" i="1"/>
  <c r="M67" i="1" s="1"/>
  <c r="N67" i="1" s="1"/>
  <c r="L363" i="1"/>
  <c r="M363" i="1" s="1"/>
  <c r="N363" i="1" s="1"/>
  <c r="L342" i="1"/>
  <c r="M342" i="1" s="1"/>
  <c r="N342" i="1" s="1"/>
  <c r="L433" i="1"/>
  <c r="M433" i="1" s="1"/>
  <c r="N433" i="1" s="1"/>
  <c r="L453" i="1"/>
  <c r="M453" i="1" s="1"/>
  <c r="N453" i="1" s="1"/>
  <c r="L72" i="1"/>
  <c r="M72" i="1" s="1"/>
  <c r="N72" i="1" s="1"/>
  <c r="L73" i="1"/>
  <c r="M73" i="1" s="1"/>
  <c r="N73" i="1" s="1"/>
  <c r="L47" i="1"/>
  <c r="M47" i="1" s="1"/>
  <c r="N47" i="1" s="1"/>
  <c r="L351" i="1"/>
  <c r="M351" i="1" s="1"/>
  <c r="N351" i="1" s="1"/>
  <c r="L419" i="1"/>
  <c r="M419" i="1" s="1"/>
  <c r="N419" i="1" s="1"/>
  <c r="L353" i="1"/>
  <c r="M353" i="1" s="1"/>
  <c r="N353" i="1" s="1"/>
  <c r="L354" i="1"/>
  <c r="M354" i="1" s="1"/>
  <c r="N354" i="1" s="1"/>
  <c r="L277" i="1"/>
  <c r="M277" i="1" s="1"/>
  <c r="N277" i="1" s="1"/>
  <c r="L268" i="1"/>
  <c r="M268" i="1" s="1"/>
  <c r="N268" i="1" s="1"/>
  <c r="L454" i="1"/>
  <c r="M454" i="1" s="1"/>
  <c r="N454" i="1" s="1"/>
  <c r="L455" i="1"/>
  <c r="M455" i="1" s="1"/>
  <c r="N455" i="1" s="1"/>
  <c r="L456" i="1"/>
  <c r="M456" i="1" s="1"/>
  <c r="N456" i="1" s="1"/>
  <c r="L79" i="1"/>
  <c r="M79" i="1" s="1"/>
  <c r="N79" i="1" s="1"/>
  <c r="L252" i="1"/>
  <c r="M252" i="1" s="1"/>
  <c r="N252" i="1" s="1"/>
  <c r="L324" i="1"/>
  <c r="M324" i="1" s="1"/>
  <c r="N324" i="1" s="1"/>
  <c r="L267" i="1"/>
  <c r="M267" i="1" s="1"/>
  <c r="N267" i="1" s="1"/>
  <c r="L398" i="1"/>
  <c r="M398" i="1" s="1"/>
  <c r="N398" i="1" s="1"/>
  <c r="L239" i="1"/>
  <c r="M239" i="1" s="1"/>
  <c r="N239" i="1" s="1"/>
  <c r="L287" i="1"/>
  <c r="M287" i="1" s="1"/>
  <c r="N287" i="1" s="1"/>
  <c r="L426" i="1"/>
  <c r="M426" i="1" s="1"/>
  <c r="N426" i="1" s="1"/>
  <c r="L355" i="1"/>
  <c r="M355" i="1" s="1"/>
  <c r="N355" i="1" s="1"/>
  <c r="L334" i="1"/>
  <c r="M334" i="1" s="1"/>
  <c r="N334" i="1" s="1"/>
  <c r="L395" i="1"/>
  <c r="M395" i="1" s="1"/>
  <c r="N395" i="1" s="1"/>
  <c r="L135" i="1"/>
  <c r="M135" i="1" s="1"/>
  <c r="N135" i="1" s="1"/>
  <c r="L430" i="1"/>
  <c r="M430" i="1" s="1"/>
  <c r="N430" i="1" s="1"/>
  <c r="L364" i="1"/>
  <c r="M364" i="1" s="1"/>
  <c r="N364" i="1" s="1"/>
  <c r="L188" i="1"/>
  <c r="M188" i="1" s="1"/>
  <c r="N188" i="1" s="1"/>
  <c r="L411" i="1"/>
  <c r="M411" i="1" s="1"/>
  <c r="N411" i="1" s="1"/>
  <c r="L190" i="1"/>
  <c r="M190" i="1" s="1"/>
  <c r="N190" i="1" s="1"/>
  <c r="L15" i="1"/>
  <c r="M15" i="1" s="1"/>
  <c r="N15" i="1" s="1"/>
  <c r="L462" i="1"/>
  <c r="M462" i="1" s="1"/>
  <c r="N462" i="1" s="1"/>
  <c r="L242" i="1"/>
  <c r="M242" i="1" s="1"/>
  <c r="N242" i="1" s="1"/>
  <c r="L423" i="1"/>
  <c r="M423" i="1" s="1"/>
  <c r="N423" i="1" s="1"/>
  <c r="L158" i="1"/>
  <c r="M158" i="1" s="1"/>
  <c r="N158" i="1" s="1"/>
  <c r="L435" i="1"/>
  <c r="M435" i="1" s="1"/>
  <c r="N435" i="1" s="1"/>
  <c r="L5" i="1"/>
  <c r="M5" i="1" s="1"/>
  <c r="N5" i="1" s="1"/>
  <c r="L193" i="1"/>
  <c r="M193" i="1" s="1"/>
  <c r="N193" i="1" s="1"/>
  <c r="L425" i="1"/>
  <c r="M425" i="1" s="1"/>
  <c r="N425" i="1" s="1"/>
  <c r="L191" i="1"/>
  <c r="M191" i="1" s="1"/>
  <c r="N191" i="1" s="1"/>
  <c r="L283" i="1"/>
  <c r="M283" i="1" s="1"/>
  <c r="N283" i="1" s="1"/>
  <c r="L284" i="1"/>
  <c r="M284" i="1" s="1"/>
  <c r="N284" i="1" s="1"/>
  <c r="L288" i="1"/>
  <c r="M288" i="1" s="1"/>
  <c r="N288" i="1" s="1"/>
  <c r="L17" i="1"/>
  <c r="M17" i="1" s="1"/>
  <c r="N17" i="1" s="1"/>
  <c r="L236" i="1"/>
  <c r="M236" i="1" s="1"/>
  <c r="N236" i="1" s="1"/>
  <c r="L393" i="1"/>
  <c r="M393" i="1" s="1"/>
  <c r="N393" i="1" s="1"/>
  <c r="L397" i="1"/>
  <c r="M397" i="1" s="1"/>
  <c r="N397" i="1" s="1"/>
  <c r="L299" i="1"/>
  <c r="M299" i="1" s="1"/>
  <c r="N299" i="1" s="1"/>
  <c r="L434" i="1"/>
  <c r="M434" i="1" s="1"/>
  <c r="N434" i="1" s="1"/>
  <c r="L48" i="1"/>
  <c r="M48" i="1" s="1"/>
  <c r="N48" i="1" s="1"/>
  <c r="L275" i="1"/>
  <c r="M275" i="1" s="1"/>
  <c r="N275" i="1" s="1"/>
  <c r="L412" i="1"/>
  <c r="M412" i="1" s="1"/>
  <c r="N412" i="1" s="1"/>
  <c r="L121" i="1"/>
  <c r="M121" i="1" s="1"/>
  <c r="N121" i="1" s="1"/>
  <c r="L200" i="1"/>
  <c r="M200" i="1" s="1"/>
  <c r="N200" i="1" s="1"/>
  <c r="L457" i="1"/>
  <c r="M457" i="1" s="1"/>
  <c r="N457" i="1" s="1"/>
  <c r="L458" i="1"/>
  <c r="M458" i="1" s="1"/>
  <c r="N458" i="1" s="1"/>
  <c r="L466" i="1"/>
  <c r="M466" i="1" s="1"/>
  <c r="N466" i="1" s="1"/>
  <c r="L431" i="1"/>
  <c r="M431" i="1" s="1"/>
  <c r="N431" i="1" s="1"/>
  <c r="L271" i="1"/>
  <c r="M271" i="1" s="1"/>
  <c r="N271" i="1" s="1"/>
  <c r="L459" i="1"/>
  <c r="M459" i="1" s="1"/>
  <c r="N459" i="1" s="1"/>
  <c r="L390" i="1"/>
  <c r="M390" i="1" s="1"/>
  <c r="N390" i="1" s="1"/>
  <c r="L118" i="1"/>
  <c r="M118" i="1" s="1"/>
  <c r="N118" i="1" s="1"/>
  <c r="L263" i="1"/>
  <c r="M263" i="1" s="1"/>
  <c r="N263" i="1" s="1"/>
  <c r="L172" i="1"/>
  <c r="M172" i="1" s="1"/>
  <c r="N172" i="1" s="1"/>
  <c r="L74" i="1"/>
  <c r="M74" i="1" s="1"/>
  <c r="N74" i="1" s="1"/>
  <c r="L378" i="1"/>
  <c r="M378" i="1" s="1"/>
  <c r="N378" i="1" s="1"/>
  <c r="L384" i="1"/>
  <c r="M384" i="1" s="1"/>
  <c r="N384" i="1" s="1"/>
  <c r="L463" i="1"/>
  <c r="M463" i="1" s="1"/>
  <c r="N463" i="1" s="1"/>
  <c r="L372" i="1"/>
  <c r="M372" i="1" s="1"/>
  <c r="N372" i="1" s="1"/>
  <c r="L264" i="1"/>
  <c r="M264" i="1" s="1"/>
  <c r="N264" i="1" s="1"/>
  <c r="L175" i="1"/>
  <c r="M175" i="1" s="1"/>
  <c r="N175" i="1" s="1"/>
  <c r="L9" i="1"/>
  <c r="M9" i="1" s="1"/>
  <c r="N9" i="1" s="1"/>
  <c r="L122" i="1"/>
  <c r="M122" i="1" s="1"/>
  <c r="N122" i="1" s="1"/>
  <c r="L194" i="1"/>
  <c r="M194" i="1" s="1"/>
  <c r="N194" i="1" s="1"/>
  <c r="L420" i="1"/>
  <c r="M420" i="1" s="1"/>
  <c r="N420" i="1" s="1"/>
  <c r="L154" i="1"/>
  <c r="M154" i="1" s="1"/>
  <c r="N154" i="1" s="1"/>
  <c r="L51" i="1"/>
  <c r="M51" i="1" s="1"/>
  <c r="N51" i="1" s="1"/>
  <c r="L303" i="1"/>
  <c r="M303" i="1" s="1"/>
  <c r="N303" i="1" s="1"/>
  <c r="L373" i="1"/>
  <c r="M373" i="1" s="1"/>
  <c r="N373" i="1" s="1"/>
  <c r="L125" i="1"/>
  <c r="M125" i="1" s="1"/>
  <c r="N125" i="1" s="1"/>
  <c r="L157" i="1"/>
  <c r="M157" i="1" s="1"/>
  <c r="N157" i="1" s="1"/>
  <c r="L220" i="1"/>
  <c r="M220" i="1" s="1"/>
  <c r="N220" i="1" s="1"/>
  <c r="L276" i="1"/>
  <c r="M276" i="1" s="1"/>
  <c r="N276" i="1" s="1"/>
  <c r="L7" i="1"/>
  <c r="M7" i="1" s="1"/>
  <c r="N7" i="1" s="1"/>
  <c r="L370" i="1"/>
  <c r="M370" i="1" s="1"/>
  <c r="N370" i="1" s="1"/>
  <c r="L371" i="1"/>
  <c r="M371" i="1" s="1"/>
  <c r="N371" i="1" s="1"/>
  <c r="L379" i="1"/>
  <c r="M379" i="1" s="1"/>
  <c r="N379" i="1" s="1"/>
  <c r="L380" i="1"/>
  <c r="M380" i="1" s="1"/>
  <c r="N380" i="1" s="1"/>
  <c r="L467" i="1"/>
  <c r="M467" i="1" s="1"/>
  <c r="N467" i="1" s="1"/>
  <c r="L278" i="1"/>
  <c r="M278" i="1" s="1"/>
  <c r="N278" i="1" s="1"/>
  <c r="L243" i="1"/>
  <c r="M243" i="1" s="1"/>
  <c r="N243" i="1" s="1"/>
  <c r="L89" i="1"/>
  <c r="M89" i="1" s="1"/>
  <c r="N89" i="1" s="1"/>
  <c r="L304" i="1"/>
  <c r="M304" i="1" s="1"/>
  <c r="N304" i="1" s="1"/>
  <c r="L255" i="1"/>
  <c r="M255" i="1" s="1"/>
  <c r="N255" i="1" s="1"/>
  <c r="Q365" i="1" s="1"/>
  <c r="L225" i="1"/>
  <c r="M225" i="1" s="1"/>
  <c r="N225" i="1" s="1"/>
  <c r="L391" i="1"/>
  <c r="M391" i="1" s="1"/>
  <c r="N391" i="1" s="1"/>
  <c r="L140" i="1"/>
  <c r="M140" i="1" s="1"/>
  <c r="N140" i="1" s="1"/>
  <c r="L227" i="1"/>
  <c r="M227" i="1" s="1"/>
  <c r="N227" i="1" s="1"/>
  <c r="L315" i="1"/>
  <c r="M315" i="1" s="1"/>
  <c r="N315" i="1" s="1"/>
  <c r="L316" i="1"/>
  <c r="M316" i="1" s="1"/>
  <c r="N316" i="1" s="1"/>
  <c r="L317" i="1"/>
  <c r="M317" i="1" s="1"/>
  <c r="N317" i="1" s="1"/>
  <c r="L55" i="1"/>
  <c r="M55" i="1" s="1"/>
  <c r="N55" i="1" s="1"/>
  <c r="L12" i="1"/>
  <c r="M12" i="1" s="1"/>
  <c r="N12" i="1" s="1"/>
  <c r="L265" i="1"/>
  <c r="M265" i="1" s="1"/>
  <c r="N265" i="1" s="1"/>
  <c r="L266" i="1"/>
  <c r="M266" i="1" s="1"/>
  <c r="N266" i="1" s="1"/>
  <c r="L368" i="1"/>
  <c r="M368" i="1" s="1"/>
  <c r="N368" i="1" s="1"/>
  <c r="L312" i="1"/>
  <c r="M312" i="1" s="1"/>
  <c r="N312" i="1" s="1"/>
  <c r="L60" i="1"/>
  <c r="M60" i="1" s="1"/>
  <c r="N60" i="1" s="1"/>
  <c r="L61" i="1"/>
  <c r="M61" i="1" s="1"/>
  <c r="N61" i="1" s="1"/>
  <c r="L62" i="1"/>
  <c r="M62" i="1" s="1"/>
  <c r="N62" i="1" s="1"/>
  <c r="L63" i="1"/>
  <c r="M63" i="1" s="1"/>
  <c r="N63" i="1" s="1"/>
  <c r="L58" i="1"/>
  <c r="M58" i="1" s="1"/>
  <c r="N58" i="1" s="1"/>
  <c r="L124" i="1"/>
  <c r="M124" i="1" s="1"/>
  <c r="N124" i="1" s="1"/>
  <c r="L164" i="1"/>
  <c r="M164" i="1" s="1"/>
  <c r="N164" i="1" s="1"/>
  <c r="L165" i="1"/>
  <c r="M165" i="1" s="1"/>
  <c r="N165" i="1" s="1"/>
  <c r="L166" i="1"/>
  <c r="M166" i="1" s="1"/>
  <c r="N166" i="1" s="1"/>
  <c r="L167" i="1"/>
  <c r="M167" i="1" s="1"/>
  <c r="N167" i="1" s="1"/>
  <c r="L126" i="1"/>
  <c r="M126" i="1" s="1"/>
  <c r="N126" i="1" s="1"/>
  <c r="L127" i="1"/>
  <c r="M127" i="1" s="1"/>
  <c r="N127" i="1" s="1"/>
  <c r="L321" i="1"/>
  <c r="M321" i="1" s="1"/>
  <c r="N321" i="1" s="1"/>
  <c r="L343" i="1"/>
  <c r="M343" i="1" s="1"/>
  <c r="N343" i="1" s="1"/>
  <c r="L177" i="1"/>
  <c r="M177" i="1" s="1"/>
  <c r="N177" i="1" s="1"/>
  <c r="L422" i="1"/>
  <c r="M422" i="1" s="1"/>
  <c r="N422" i="1" s="1"/>
  <c r="L385" i="1"/>
  <c r="M385" i="1" s="1"/>
  <c r="N385" i="1" s="1"/>
  <c r="L322" i="1"/>
  <c r="M322" i="1" s="1"/>
  <c r="N322" i="1" s="1"/>
  <c r="L168" i="1"/>
  <c r="M168" i="1" s="1"/>
  <c r="N168" i="1" s="1"/>
  <c r="L56" i="1"/>
  <c r="M56" i="1" s="1"/>
  <c r="N56" i="1" s="1"/>
  <c r="L305" i="1"/>
  <c r="M305" i="1" s="1"/>
  <c r="N305" i="1" s="1"/>
  <c r="L374" i="1"/>
  <c r="M374" i="1" s="1"/>
  <c r="N374" i="1" s="1"/>
  <c r="L464" i="1"/>
  <c r="M464" i="1" s="1"/>
  <c r="N464" i="1" s="1"/>
  <c r="L381" i="1"/>
  <c r="M381" i="1" s="1"/>
  <c r="N381" i="1" s="1"/>
  <c r="L382" i="1"/>
  <c r="M382" i="1" s="1"/>
  <c r="N382" i="1" s="1"/>
  <c r="L339" i="1"/>
  <c r="M339" i="1" s="1"/>
  <c r="N339" i="1" s="1"/>
  <c r="L348" i="1"/>
  <c r="M348" i="1" s="1"/>
  <c r="N348" i="1" s="1"/>
  <c r="L335" i="1"/>
  <c r="M335" i="1" s="1"/>
  <c r="N335" i="1" s="1"/>
  <c r="L318" i="1"/>
  <c r="M318" i="1" s="1"/>
  <c r="N318" i="1" s="1"/>
  <c r="L336" i="1"/>
  <c r="M336" i="1" s="1"/>
  <c r="N336" i="1" s="1"/>
  <c r="L195" i="1"/>
  <c r="M195" i="1" s="1"/>
  <c r="N195" i="1" s="1"/>
  <c r="L228" i="1"/>
  <c r="M228" i="1" s="1"/>
  <c r="N228" i="1" s="1"/>
  <c r="L229" i="1"/>
  <c r="M229" i="1" s="1"/>
  <c r="N229" i="1" s="1"/>
  <c r="L230" i="1"/>
  <c r="M230" i="1" s="1"/>
  <c r="N230" i="1" s="1"/>
  <c r="L231" i="1"/>
  <c r="M231" i="1" s="1"/>
  <c r="N231" i="1" s="1"/>
  <c r="L232" i="1"/>
  <c r="M232" i="1" s="1"/>
  <c r="N232" i="1" s="1"/>
  <c r="L233" i="1"/>
  <c r="M233" i="1" s="1"/>
  <c r="N233" i="1" s="1"/>
  <c r="L465" i="1"/>
  <c r="M465" i="1" s="1"/>
  <c r="N465" i="1" s="1"/>
  <c r="L196" i="1"/>
  <c r="M196" i="1" s="1"/>
  <c r="N196" i="1" s="1"/>
  <c r="L416" i="1"/>
  <c r="M416" i="1" s="1"/>
  <c r="N416" i="1" s="1"/>
  <c r="L226" i="1"/>
  <c r="M226" i="1" s="1"/>
  <c r="N226" i="1" s="1"/>
  <c r="L169" i="1"/>
  <c r="M169" i="1" s="1"/>
  <c r="N169" i="1" s="1"/>
  <c r="L52" i="1"/>
  <c r="M52" i="1" s="1"/>
  <c r="N52" i="1" s="1"/>
  <c r="L429" i="1"/>
  <c r="M429" i="1" s="1"/>
  <c r="N429" i="1" s="1"/>
  <c r="L173" i="1"/>
  <c r="M173" i="1" s="1"/>
  <c r="N173" i="1" s="1"/>
  <c r="L350" i="1"/>
  <c r="M350" i="1" s="1"/>
  <c r="N350" i="1" s="1"/>
  <c r="L261" i="1"/>
  <c r="M261" i="1" s="1"/>
  <c r="N261" i="1" s="1"/>
  <c r="L310" i="1"/>
  <c r="M310" i="1" s="1"/>
  <c r="N310" i="1" s="1"/>
  <c r="L64" i="1"/>
  <c r="M64" i="1" s="1"/>
  <c r="N64" i="1" s="1"/>
  <c r="L337" i="1"/>
  <c r="M337" i="1" s="1"/>
  <c r="N337" i="1" s="1"/>
  <c r="L375" i="1"/>
  <c r="M375" i="1" s="1"/>
  <c r="N375" i="1" s="1"/>
  <c r="L399" i="1"/>
  <c r="M399" i="1" s="1"/>
  <c r="N399" i="1" s="1"/>
  <c r="L18" i="1"/>
  <c r="M18" i="1" s="1"/>
  <c r="N18" i="1" s="1"/>
  <c r="L307" i="1"/>
  <c r="M307" i="1" s="1"/>
  <c r="N307" i="1" s="1"/>
  <c r="L376" i="1"/>
  <c r="M376" i="1" s="1"/>
  <c r="N376" i="1" s="1"/>
  <c r="L471" i="1"/>
  <c r="M471" i="1" s="1"/>
  <c r="N471" i="1" s="1"/>
  <c r="L260" i="1"/>
  <c r="M260" i="1" s="1"/>
  <c r="N260" i="1" s="1"/>
  <c r="L338" i="1"/>
  <c r="M338" i="1" s="1"/>
  <c r="N338" i="1" s="1"/>
  <c r="L392" i="1"/>
  <c r="M392" i="1" s="1"/>
  <c r="N392" i="1" s="1"/>
  <c r="L160" i="1"/>
  <c r="M160" i="1" s="1"/>
  <c r="N160" i="1" s="1"/>
  <c r="L161" i="1"/>
  <c r="M161" i="1" s="1"/>
  <c r="N161" i="1" s="1"/>
  <c r="L313" i="1"/>
  <c r="M313" i="1" s="1"/>
  <c r="N313" i="1" s="1"/>
  <c r="L314" i="1"/>
  <c r="M314" i="1" s="1"/>
  <c r="N314" i="1" s="1"/>
  <c r="L171" i="1"/>
  <c r="M171" i="1" s="1"/>
  <c r="N171" i="1" s="1"/>
  <c r="L179" i="1"/>
  <c r="M179" i="1" s="1"/>
  <c r="N179" i="1" s="1"/>
  <c r="L197" i="1"/>
  <c r="M197" i="1" s="1"/>
  <c r="N197" i="1" s="1"/>
  <c r="L208" i="1"/>
  <c r="M208" i="1" s="1"/>
  <c r="N208" i="1" s="1"/>
  <c r="L262" i="1"/>
  <c r="M262" i="1" s="1"/>
  <c r="N262" i="1" s="1"/>
  <c r="L340" i="1"/>
  <c r="M340" i="1" s="1"/>
  <c r="N340" i="1" s="1"/>
  <c r="L10" i="1"/>
  <c r="M10" i="1" s="1"/>
  <c r="N10" i="1" s="1"/>
  <c r="L11" i="1"/>
  <c r="M11" i="1" s="1"/>
  <c r="N11" i="1" s="1"/>
  <c r="L65" i="1"/>
  <c r="M65" i="1" s="1"/>
  <c r="N65" i="1" s="1"/>
  <c r="L234" i="1"/>
  <c r="M234" i="1" s="1"/>
  <c r="N234" i="1" s="1"/>
  <c r="L170" i="1"/>
  <c r="M170" i="1" s="1"/>
  <c r="N170" i="1" s="1"/>
  <c r="L19" i="1"/>
  <c r="M19" i="1" s="1"/>
  <c r="N19" i="1" s="1"/>
  <c r="L469" i="1"/>
  <c r="M469" i="1" s="1"/>
  <c r="N469" i="1" s="1"/>
  <c r="L470" i="1"/>
  <c r="M470" i="1" s="1"/>
  <c r="N470" i="1" s="1"/>
  <c r="L344" i="1"/>
  <c r="M344" i="1" s="1"/>
  <c r="N344" i="1" s="1"/>
  <c r="L388" i="1"/>
  <c r="M388" i="1" s="1"/>
  <c r="N388" i="1" s="1"/>
  <c r="L389" i="1"/>
  <c r="M389" i="1" s="1"/>
  <c r="N389" i="1" s="1"/>
  <c r="L308" i="1"/>
  <c r="M308" i="1" s="1"/>
  <c r="N308" i="1" s="1"/>
  <c r="L386" i="1"/>
  <c r="M386" i="1" s="1"/>
  <c r="N386" i="1" s="1"/>
  <c r="L66" i="1"/>
  <c r="M66" i="1" s="1"/>
  <c r="N66" i="1" s="1"/>
  <c r="B57" i="1"/>
  <c r="B300" i="1"/>
  <c r="B323" i="1"/>
  <c r="B414" i="1"/>
  <c r="B243" i="1"/>
  <c r="B86" i="1"/>
  <c r="B87" i="1"/>
  <c r="B88" i="1"/>
  <c r="B432" i="1"/>
  <c r="B461" i="1"/>
  <c r="B214" i="1"/>
  <c r="B281" i="1"/>
  <c r="B356" i="1"/>
  <c r="B439" i="1"/>
  <c r="B4" i="1"/>
  <c r="B286" i="1"/>
  <c r="B21" i="1"/>
  <c r="B182" i="1"/>
  <c r="B285" i="1"/>
  <c r="B401" i="1"/>
  <c r="B43" i="1"/>
  <c r="B75" i="1"/>
  <c r="B76" i="1"/>
  <c r="B129" i="1"/>
  <c r="B128" i="1"/>
  <c r="B176" i="1"/>
  <c r="B202" i="1"/>
  <c r="B190" i="1"/>
  <c r="B235" i="1"/>
  <c r="B421" i="1"/>
  <c r="B241" i="1"/>
  <c r="B271" i="1"/>
  <c r="B311" i="1"/>
  <c r="B309" i="1"/>
  <c r="B369" i="1"/>
  <c r="B396" i="1"/>
  <c r="B415" i="1"/>
  <c r="B427" i="1"/>
  <c r="B428" i="1"/>
  <c r="B437" i="1"/>
  <c r="B453" i="1"/>
  <c r="B457" i="1"/>
  <c r="B458" i="1"/>
  <c r="B71" i="1"/>
  <c r="B77" i="1"/>
  <c r="B130" i="1"/>
  <c r="B136" i="1"/>
  <c r="B238" i="1"/>
  <c r="B258" i="1"/>
  <c r="B259" i="1"/>
  <c r="B45" i="1"/>
  <c r="B46" i="1"/>
  <c r="B113" i="1"/>
  <c r="B114" i="1"/>
  <c r="B115" i="1"/>
  <c r="B116" i="1"/>
  <c r="B117" i="1"/>
  <c r="B215" i="1"/>
  <c r="B251" i="1"/>
  <c r="B297" i="1"/>
  <c r="B363" i="1"/>
  <c r="B454" i="1"/>
  <c r="B455" i="1"/>
  <c r="B456" i="1"/>
  <c r="B5" i="1"/>
  <c r="B9" i="1"/>
  <c r="B51" i="1"/>
  <c r="B52" i="1"/>
  <c r="B53" i="1"/>
  <c r="B56" i="1"/>
  <c r="B120" i="1"/>
  <c r="B122" i="1"/>
  <c r="B159" i="1"/>
  <c r="B160" i="1"/>
  <c r="B161" i="1"/>
  <c r="B170" i="1"/>
  <c r="B193" i="1"/>
  <c r="B194" i="1"/>
  <c r="B221" i="1"/>
  <c r="B222" i="1"/>
  <c r="B223" i="1"/>
  <c r="B224" i="1"/>
  <c r="B260" i="1"/>
  <c r="B262" i="1"/>
  <c r="B303" i="1"/>
  <c r="B304" i="1"/>
  <c r="B305" i="1"/>
  <c r="B307" i="1"/>
  <c r="B338" i="1"/>
  <c r="B340" i="1"/>
  <c r="B372" i="1"/>
  <c r="B373" i="1"/>
  <c r="B374" i="1"/>
  <c r="B376" i="1"/>
  <c r="B417" i="1"/>
  <c r="B418" i="1"/>
  <c r="B460" i="1"/>
  <c r="B462" i="1"/>
  <c r="B463" i="1"/>
  <c r="B464" i="1"/>
  <c r="B16" i="1"/>
  <c r="B32" i="1"/>
  <c r="B112" i="1"/>
  <c r="B257" i="1"/>
  <c r="B301" i="1"/>
  <c r="B347" i="1"/>
  <c r="B367" i="1"/>
  <c r="B413" i="1"/>
  <c r="B22" i="1"/>
  <c r="B28" i="1"/>
  <c r="B29" i="1"/>
  <c r="B30" i="1"/>
  <c r="B31" i="1"/>
  <c r="B33" i="1"/>
  <c r="B34" i="1"/>
  <c r="B35" i="1"/>
  <c r="B36" i="1"/>
  <c r="B37" i="1"/>
  <c r="B38" i="1"/>
  <c r="B3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83" i="1"/>
  <c r="B184" i="1"/>
  <c r="B185" i="1"/>
  <c r="B186" i="1"/>
  <c r="B187" i="1"/>
  <c r="B209" i="1"/>
  <c r="B210" i="1"/>
  <c r="B211" i="1"/>
  <c r="B212" i="1"/>
  <c r="B213" i="1"/>
  <c r="B245" i="1"/>
  <c r="B246" i="1"/>
  <c r="B247" i="1"/>
  <c r="B248" i="1"/>
  <c r="B249" i="1"/>
  <c r="B250" i="1"/>
  <c r="B290" i="1"/>
  <c r="B291" i="1"/>
  <c r="B292" i="1"/>
  <c r="B293" i="1"/>
  <c r="B294" i="1"/>
  <c r="B295" i="1"/>
  <c r="B296" i="1"/>
  <c r="B327" i="1"/>
  <c r="B328" i="1"/>
  <c r="B329" i="1"/>
  <c r="B330" i="1"/>
  <c r="B331" i="1"/>
  <c r="B332" i="1"/>
  <c r="B333" i="1"/>
  <c r="B357" i="1"/>
  <c r="B358" i="1"/>
  <c r="B359" i="1"/>
  <c r="B360" i="1"/>
  <c r="B361" i="1"/>
  <c r="B362" i="1"/>
  <c r="B402" i="1"/>
  <c r="B403" i="1"/>
  <c r="B404" i="1"/>
  <c r="B405" i="1"/>
  <c r="B406" i="1"/>
  <c r="B407" i="1"/>
  <c r="B408" i="1"/>
  <c r="B409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2" i="1"/>
  <c r="B14" i="1"/>
  <c r="B158" i="1"/>
  <c r="B275" i="1"/>
  <c r="B390" i="1"/>
  <c r="B68" i="1"/>
  <c r="B69" i="1"/>
  <c r="B131" i="1"/>
  <c r="B132" i="1"/>
  <c r="B133" i="1"/>
  <c r="B256" i="1"/>
  <c r="B302" i="1"/>
  <c r="B349" i="1"/>
  <c r="B383" i="1"/>
  <c r="B424" i="1"/>
  <c r="B274" i="1"/>
  <c r="B40" i="1"/>
  <c r="B41" i="1"/>
  <c r="B109" i="1"/>
  <c r="B110" i="1"/>
  <c r="B205" i="1"/>
  <c r="B387" i="1"/>
  <c r="B18" i="1"/>
  <c r="B20" i="1"/>
  <c r="B58" i="1"/>
  <c r="B78" i="1"/>
  <c r="B134" i="1"/>
  <c r="B137" i="1"/>
  <c r="B169" i="1"/>
  <c r="B178" i="1"/>
  <c r="B201" i="1"/>
  <c r="B203" i="1"/>
  <c r="B225" i="1"/>
  <c r="B240" i="1"/>
  <c r="B270" i="1"/>
  <c r="B277" i="1"/>
  <c r="B318" i="1"/>
  <c r="B324" i="1"/>
  <c r="B348" i="1"/>
  <c r="B355" i="1"/>
  <c r="B392" i="1"/>
  <c r="B395" i="1"/>
  <c r="B423" i="1"/>
  <c r="B430" i="1"/>
  <c r="B436" i="1"/>
  <c r="B237" i="1"/>
  <c r="B17" i="1"/>
  <c r="B172" i="1"/>
  <c r="B175" i="1"/>
  <c r="B220" i="1"/>
  <c r="B278" i="1"/>
  <c r="B391" i="1"/>
  <c r="B27" i="1"/>
  <c r="B44" i="1"/>
  <c r="B325" i="1"/>
  <c r="B438" i="1"/>
  <c r="B180" i="1"/>
  <c r="B192" i="1"/>
  <c r="B204" i="1"/>
  <c r="B219" i="1"/>
  <c r="B252" i="1"/>
  <c r="B267" i="1"/>
  <c r="B287" i="1"/>
  <c r="B334" i="1"/>
  <c r="B364" i="1"/>
  <c r="B411" i="1"/>
  <c r="B8" i="1"/>
  <c r="B26" i="1"/>
  <c r="B268" i="1"/>
  <c r="B85" i="1"/>
  <c r="B70" i="1"/>
  <c r="B6" i="1"/>
  <c r="B54" i="1"/>
  <c r="B67" i="1"/>
  <c r="B72" i="1"/>
  <c r="B73" i="1"/>
  <c r="B79" i="1"/>
  <c r="B188" i="1"/>
  <c r="B283" i="1"/>
  <c r="B284" i="1"/>
  <c r="B288" i="1"/>
  <c r="B397" i="1"/>
  <c r="B434" i="1"/>
  <c r="B239" i="1"/>
  <c r="B435" i="1"/>
  <c r="B244" i="1"/>
  <c r="B269" i="1"/>
  <c r="B319" i="1"/>
  <c r="B320" i="1"/>
  <c r="B400" i="1"/>
  <c r="B440" i="1"/>
  <c r="B177" i="1"/>
  <c r="B322" i="1"/>
  <c r="B341" i="1"/>
  <c r="B377" i="1"/>
  <c r="B419" i="1"/>
  <c r="B3" i="1"/>
  <c r="B48" i="1"/>
  <c r="B118" i="1"/>
  <c r="B154" i="1"/>
  <c r="B157" i="1"/>
  <c r="B255" i="1"/>
  <c r="B368" i="1"/>
  <c r="B42" i="1"/>
  <c r="B216" i="1"/>
  <c r="B289" i="1"/>
  <c r="B326" i="1"/>
  <c r="B49" i="1"/>
  <c r="B50" i="1"/>
  <c r="B138" i="1"/>
  <c r="B139" i="1"/>
  <c r="B206" i="1"/>
  <c r="B207" i="1"/>
  <c r="B351" i="1"/>
  <c r="B352" i="1"/>
  <c r="B353" i="1"/>
  <c r="B354" i="1"/>
  <c r="B398" i="1"/>
  <c r="B426" i="1"/>
  <c r="B89" i="1"/>
  <c r="B140" i="1"/>
  <c r="B335" i="1"/>
  <c r="B336" i="1"/>
  <c r="B429" i="1"/>
  <c r="B279" i="1"/>
  <c r="B433" i="1"/>
  <c r="B189" i="1"/>
  <c r="B217" i="1"/>
  <c r="B218" i="1"/>
  <c r="B298" i="1"/>
  <c r="B125" i="1"/>
  <c r="B227" i="1"/>
  <c r="B343" i="1"/>
  <c r="B468" i="1"/>
  <c r="B25" i="1"/>
  <c r="B84" i="1"/>
  <c r="B59" i="1"/>
  <c r="B306" i="1"/>
  <c r="B23" i="1"/>
  <c r="B81" i="1"/>
  <c r="B472" i="1"/>
  <c r="B83" i="1"/>
  <c r="B473" i="1"/>
  <c r="B15" i="1"/>
  <c r="B123" i="1"/>
  <c r="B196" i="1"/>
  <c r="B264" i="1"/>
  <c r="B344" i="1"/>
  <c r="B420" i="1"/>
  <c r="B7" i="1"/>
  <c r="B55" i="1"/>
  <c r="B124" i="1"/>
  <c r="B168" i="1"/>
  <c r="B195" i="1"/>
  <c r="B226" i="1"/>
  <c r="B261" i="1"/>
  <c r="B310" i="1"/>
  <c r="B337" i="1"/>
  <c r="B375" i="1"/>
  <c r="B399" i="1"/>
  <c r="B47" i="1"/>
  <c r="B191" i="1"/>
  <c r="B181" i="1"/>
  <c r="B299" i="1"/>
  <c r="B412" i="1"/>
  <c r="B242" i="1"/>
  <c r="B431" i="1"/>
  <c r="B459" i="1"/>
  <c r="B80" i="1"/>
  <c r="B111" i="1"/>
  <c r="B370" i="1"/>
  <c r="B371" i="1"/>
  <c r="B379" i="1"/>
  <c r="B380" i="1"/>
  <c r="B474" i="1"/>
  <c r="B12" i="1"/>
  <c r="B64" i="1"/>
  <c r="B121" i="1"/>
  <c r="B171" i="1"/>
  <c r="B179" i="1"/>
  <c r="B197" i="1"/>
  <c r="B208" i="1"/>
  <c r="B234" i="1"/>
  <c r="B263" i="1"/>
  <c r="B308" i="1"/>
  <c r="B342" i="1"/>
  <c r="B378" i="1"/>
  <c r="B416" i="1"/>
  <c r="B10" i="1"/>
  <c r="B11" i="1"/>
  <c r="B60" i="1"/>
  <c r="B61" i="1"/>
  <c r="B62" i="1"/>
  <c r="B63" i="1"/>
  <c r="B65" i="1"/>
  <c r="B66" i="1"/>
  <c r="B126" i="1"/>
  <c r="B127" i="1"/>
  <c r="B162" i="1"/>
  <c r="B163" i="1"/>
  <c r="B164" i="1"/>
  <c r="B165" i="1"/>
  <c r="B166" i="1"/>
  <c r="B167" i="1"/>
  <c r="B198" i="1"/>
  <c r="B199" i="1"/>
  <c r="B228" i="1"/>
  <c r="B229" i="1"/>
  <c r="B230" i="1"/>
  <c r="B231" i="1"/>
  <c r="B232" i="1"/>
  <c r="B233" i="1"/>
  <c r="B265" i="1"/>
  <c r="B266" i="1"/>
  <c r="B312" i="1"/>
  <c r="B313" i="1"/>
  <c r="B314" i="1"/>
  <c r="B315" i="1"/>
  <c r="B316" i="1"/>
  <c r="B317" i="1"/>
  <c r="B339" i="1"/>
  <c r="B346" i="1"/>
  <c r="B381" i="1"/>
  <c r="B382" i="1"/>
  <c r="B384" i="1"/>
  <c r="B385" i="1"/>
  <c r="B386" i="1"/>
  <c r="B388" i="1"/>
  <c r="B389" i="1"/>
  <c r="B422" i="1"/>
  <c r="B465" i="1"/>
  <c r="B466" i="1"/>
  <c r="B467" i="1"/>
  <c r="B469" i="1"/>
  <c r="B470" i="1"/>
  <c r="B471" i="1"/>
  <c r="B119" i="1"/>
  <c r="B24" i="1"/>
  <c r="B282" i="1"/>
  <c r="B410" i="1"/>
  <c r="B345" i="1"/>
  <c r="B82" i="1"/>
  <c r="B13" i="1"/>
  <c r="B280" i="1"/>
  <c r="B394" i="1"/>
  <c r="B19" i="1"/>
  <c r="B74" i="1"/>
  <c r="B135" i="1"/>
  <c r="B173" i="1"/>
  <c r="B200" i="1"/>
  <c r="B236" i="1"/>
  <c r="B276" i="1"/>
  <c r="B321" i="1"/>
  <c r="B350" i="1"/>
  <c r="B393" i="1"/>
  <c r="B425" i="1"/>
  <c r="B174" i="1"/>
  <c r="B272" i="1"/>
  <c r="B273" i="1"/>
  <c r="Q475" i="1" l="1"/>
  <c r="Q155" i="1"/>
  <c r="R155" i="1" s="1"/>
  <c r="Q474" i="4"/>
  <c r="C12" i="3" s="1"/>
  <c r="G12" i="3" s="1"/>
  <c r="P331" i="4"/>
  <c r="Q253" i="1"/>
  <c r="R253" i="1" s="1"/>
  <c r="M480" i="1"/>
  <c r="P253" i="1"/>
  <c r="N480" i="1"/>
  <c r="O480" i="1" s="1"/>
  <c r="P365" i="1"/>
  <c r="M479" i="4"/>
  <c r="P474" i="4"/>
  <c r="P155" i="1"/>
  <c r="P475" i="1"/>
  <c r="P217" i="4"/>
  <c r="P64" i="4"/>
  <c r="N290" i="4"/>
  <c r="N171" i="4"/>
  <c r="N479" i="4" s="1"/>
  <c r="C15" i="3" s="1"/>
  <c r="N16" i="4"/>
  <c r="Q64" i="4" s="1"/>
  <c r="R365" i="1"/>
  <c r="O477" i="1"/>
  <c r="R475" i="1"/>
  <c r="R474" i="4" l="1"/>
  <c r="E12" i="3" s="1"/>
  <c r="P477" i="1"/>
  <c r="P476" i="4"/>
  <c r="Q477" i="1"/>
  <c r="R477" i="1" s="1"/>
  <c r="Q331" i="4"/>
  <c r="C10" i="3" s="1"/>
  <c r="G10" i="3" s="1"/>
  <c r="C6" i="3"/>
  <c r="G6" i="3" s="1"/>
  <c r="Q217" i="4"/>
  <c r="O479" i="4"/>
  <c r="E15" i="3" s="1"/>
  <c r="Q476" i="4" l="1"/>
  <c r="R331" i="4"/>
  <c r="E10" i="3" s="1"/>
  <c r="R217" i="4"/>
  <c r="E8" i="3" s="1"/>
  <c r="C8" i="3"/>
  <c r="G8" i="3" s="1"/>
  <c r="R476" i="4"/>
  <c r="R64" i="4"/>
  <c r="E6" i="3" s="1"/>
</calcChain>
</file>

<file path=xl/sharedStrings.xml><?xml version="1.0" encoding="utf-8"?>
<sst xmlns="http://schemas.openxmlformats.org/spreadsheetml/2006/main" count="4742" uniqueCount="1014">
  <si>
    <t>PTNUMPAR</t>
  </si>
  <si>
    <t>PTDATSCA</t>
  </si>
  <si>
    <t>IMPDAR</t>
  </si>
  <si>
    <t>IMPAVE</t>
  </si>
  <si>
    <t>PTMODPAG</t>
  </si>
  <si>
    <t>PNNUMDOC</t>
  </si>
  <si>
    <t>PNDATDOC</t>
  </si>
  <si>
    <t>PTSERIAL</t>
  </si>
  <si>
    <t>DESCON</t>
  </si>
  <si>
    <t>2020/034181</t>
  </si>
  <si>
    <t>rd</t>
  </si>
  <si>
    <t>2020/000000</t>
  </si>
  <si>
    <t>bo</t>
  </si>
  <si>
    <t>exetesis srl</t>
  </si>
  <si>
    <t>2020/000763</t>
  </si>
  <si>
    <t>2020/000001</t>
  </si>
  <si>
    <t>0000105953</t>
  </si>
  <si>
    <t>2020/000008</t>
  </si>
  <si>
    <t>0000106581</t>
  </si>
  <si>
    <t>2020/000009</t>
  </si>
  <si>
    <t>2020/000011</t>
  </si>
  <si>
    <t>0000106583</t>
  </si>
  <si>
    <t>2020/000012</t>
  </si>
  <si>
    <t>0000106584</t>
  </si>
  <si>
    <t>2020/000013</t>
  </si>
  <si>
    <t>0000106585</t>
  </si>
  <si>
    <t>2020/000014</t>
  </si>
  <si>
    <t>0000106586</t>
  </si>
  <si>
    <t>2020/000015</t>
  </si>
  <si>
    <t>0000106588</t>
  </si>
  <si>
    <t>2020/000016</t>
  </si>
  <si>
    <t>0000106589</t>
  </si>
  <si>
    <t>2020/000021</t>
  </si>
  <si>
    <t>0000106590</t>
  </si>
  <si>
    <t>2020/000022</t>
  </si>
  <si>
    <t>0000106591</t>
  </si>
  <si>
    <t>2020/000023</t>
  </si>
  <si>
    <t>0000106594</t>
  </si>
  <si>
    <t>2020/000024</t>
  </si>
  <si>
    <t>0000106596</t>
  </si>
  <si>
    <t>2020/000091</t>
  </si>
  <si>
    <t>0000107592</t>
  </si>
  <si>
    <t>2020/000092</t>
  </si>
  <si>
    <t>0000107593</t>
  </si>
  <si>
    <t>2020/000093</t>
  </si>
  <si>
    <t>0000107594</t>
  </si>
  <si>
    <t>2020/000094</t>
  </si>
  <si>
    <t>0000107595</t>
  </si>
  <si>
    <t>2020/000095</t>
  </si>
  <si>
    <t>0000107596</t>
  </si>
  <si>
    <t>2020/000096</t>
  </si>
  <si>
    <t>0000107598</t>
  </si>
  <si>
    <t>2020/000097</t>
  </si>
  <si>
    <t>0000107599</t>
  </si>
  <si>
    <t>2020/000098</t>
  </si>
  <si>
    <t>0000107601</t>
  </si>
  <si>
    <t>2020/000099</t>
  </si>
  <si>
    <t>0000107603</t>
  </si>
  <si>
    <t>2020/000100</t>
  </si>
  <si>
    <t>0000107605</t>
  </si>
  <si>
    <t>2020/000101</t>
  </si>
  <si>
    <t>0000107606</t>
  </si>
  <si>
    <t>2020/000102</t>
  </si>
  <si>
    <t>0000107607</t>
  </si>
  <si>
    <t>2020/000103</t>
  </si>
  <si>
    <t>2020/000104</t>
  </si>
  <si>
    <t>0000107610</t>
  </si>
  <si>
    <t>2020/000105</t>
  </si>
  <si>
    <t>0000107619</t>
  </si>
  <si>
    <t>2020/000106</t>
  </si>
  <si>
    <t>0000107620</t>
  </si>
  <si>
    <t>2020/000107</t>
  </si>
  <si>
    <t>0000107621</t>
  </si>
  <si>
    <t>2020/000108</t>
  </si>
  <si>
    <t>0000107622</t>
  </si>
  <si>
    <t>2020/000109</t>
  </si>
  <si>
    <t>0000107623</t>
  </si>
  <si>
    <t>2020/000110</t>
  </si>
  <si>
    <t>0000107624</t>
  </si>
  <si>
    <t>2020/000175</t>
  </si>
  <si>
    <t>0000107815</t>
  </si>
  <si>
    <t>2020/000176</t>
  </si>
  <si>
    <t>0000107816</t>
  </si>
  <si>
    <t>2020/000177</t>
  </si>
  <si>
    <t>0000107817</t>
  </si>
  <si>
    <t>2020/000178</t>
  </si>
  <si>
    <t>0000107818</t>
  </si>
  <si>
    <t>2020/000179</t>
  </si>
  <si>
    <t>0000107819</t>
  </si>
  <si>
    <t>2020/000180</t>
  </si>
  <si>
    <t>0000107820</t>
  </si>
  <si>
    <t>2020/000181</t>
  </si>
  <si>
    <t>0000107821</t>
  </si>
  <si>
    <t>2020/000182</t>
  </si>
  <si>
    <t>0000107822</t>
  </si>
  <si>
    <t>2020/000183</t>
  </si>
  <si>
    <t>0000107823</t>
  </si>
  <si>
    <t>2020/000184</t>
  </si>
  <si>
    <t>2020/000185</t>
  </si>
  <si>
    <t>2020/000208</t>
  </si>
  <si>
    <t>0000107826</t>
  </si>
  <si>
    <t>2020/000209</t>
  </si>
  <si>
    <t>0000107827</t>
  </si>
  <si>
    <t>2020/000210</t>
  </si>
  <si>
    <t>0000107829</t>
  </si>
  <si>
    <t>2020/000211</t>
  </si>
  <si>
    <t>0000107828</t>
  </si>
  <si>
    <t>2020/000246</t>
  </si>
  <si>
    <t>0000108162</t>
  </si>
  <si>
    <t>2020/000271</t>
  </si>
  <si>
    <t>0000108163</t>
  </si>
  <si>
    <t>2020/000272</t>
  </si>
  <si>
    <t>0000108164</t>
  </si>
  <si>
    <t>2020/000273</t>
  </si>
  <si>
    <t>0000108165</t>
  </si>
  <si>
    <t>2020/000274</t>
  </si>
  <si>
    <t>0000108166</t>
  </si>
  <si>
    <t>2020/000300</t>
  </si>
  <si>
    <t>0000108425</t>
  </si>
  <si>
    <t>2020/000322</t>
  </si>
  <si>
    <t>0000108421</t>
  </si>
  <si>
    <t>2020/000323</t>
  </si>
  <si>
    <t>0000108422</t>
  </si>
  <si>
    <t>2020/000337</t>
  </si>
  <si>
    <t>0000108423</t>
  </si>
  <si>
    <t>2020/000338</t>
  </si>
  <si>
    <t>0000108424</t>
  </si>
  <si>
    <t>2020/000356</t>
  </si>
  <si>
    <t>0000109778</t>
  </si>
  <si>
    <t>2020/000357</t>
  </si>
  <si>
    <t>0000109780</t>
  </si>
  <si>
    <t>2020/000397</t>
  </si>
  <si>
    <t>0000109784</t>
  </si>
  <si>
    <t>2020/000398</t>
  </si>
  <si>
    <t>0000109787</t>
  </si>
  <si>
    <t>2020/000400</t>
  </si>
  <si>
    <t>0000109788</t>
  </si>
  <si>
    <t>2020/000403</t>
  </si>
  <si>
    <t>0000109789</t>
  </si>
  <si>
    <t>2020/000412</t>
  </si>
  <si>
    <t>0000110296</t>
  </si>
  <si>
    <t>2020/000413</t>
  </si>
  <si>
    <t>0000110297</t>
  </si>
  <si>
    <t>2020/000414</t>
  </si>
  <si>
    <t>0000110302</t>
  </si>
  <si>
    <t>2020/000433</t>
  </si>
  <si>
    <t>0000110303</t>
  </si>
  <si>
    <t>2020/000434</t>
  </si>
  <si>
    <t>0000110304</t>
  </si>
  <si>
    <t>2020/000435</t>
  </si>
  <si>
    <t>0000110308</t>
  </si>
  <si>
    <t>2020/000436</t>
  </si>
  <si>
    <t>0000110309</t>
  </si>
  <si>
    <t>2020/000483</t>
  </si>
  <si>
    <t>0000110849</t>
  </si>
  <si>
    <t>2020/000484</t>
  </si>
  <si>
    <t>0000110850</t>
  </si>
  <si>
    <t>2020/000485</t>
  </si>
  <si>
    <t>0000110851</t>
  </si>
  <si>
    <t>2020/000486</t>
  </si>
  <si>
    <t>0000110852</t>
  </si>
  <si>
    <t>2020/000487</t>
  </si>
  <si>
    <t>0000110853</t>
  </si>
  <si>
    <t>2020/000488</t>
  </si>
  <si>
    <t>0000110854</t>
  </si>
  <si>
    <t>2020/000489</t>
  </si>
  <si>
    <t>0000110855</t>
  </si>
  <si>
    <t>2020/000526</t>
  </si>
  <si>
    <t>0000111913</t>
  </si>
  <si>
    <t>2020/000527</t>
  </si>
  <si>
    <t>0000111914</t>
  </si>
  <si>
    <t>2020/000528</t>
  </si>
  <si>
    <t>0000111916</t>
  </si>
  <si>
    <t>2020/000529</t>
  </si>
  <si>
    <t>0000111917</t>
  </si>
  <si>
    <t>2020/000530</t>
  </si>
  <si>
    <t>0000111918</t>
  </si>
  <si>
    <t>2020/000531</t>
  </si>
  <si>
    <t>0000111919</t>
  </si>
  <si>
    <t>2020/000593</t>
  </si>
  <si>
    <t>0000112361</t>
  </si>
  <si>
    <t>2020/000594</t>
  </si>
  <si>
    <t>0000112362</t>
  </si>
  <si>
    <t>2020/000595</t>
  </si>
  <si>
    <t>0000112363</t>
  </si>
  <si>
    <t>2020/000605</t>
  </si>
  <si>
    <t>0000112364</t>
  </si>
  <si>
    <t>2020/000611</t>
  </si>
  <si>
    <t>0000112365</t>
  </si>
  <si>
    <t>2020/000612</t>
  </si>
  <si>
    <t>0000112366</t>
  </si>
  <si>
    <t>2020/000635</t>
  </si>
  <si>
    <t>0000112367</t>
  </si>
  <si>
    <t>2020/000638</t>
  </si>
  <si>
    <t>0000112368</t>
  </si>
  <si>
    <t>2020/000661</t>
  </si>
  <si>
    <t>0000112873</t>
  </si>
  <si>
    <t>2020/000662</t>
  </si>
  <si>
    <t>0000112875</t>
  </si>
  <si>
    <t>2020/000663</t>
  </si>
  <si>
    <t>0000112887</t>
  </si>
  <si>
    <t>2020/000664</t>
  </si>
  <si>
    <t>0000112888</t>
  </si>
  <si>
    <t>2020/000665</t>
  </si>
  <si>
    <t>0000112889</t>
  </si>
  <si>
    <t>2020/000666</t>
  </si>
  <si>
    <t>0000112890</t>
  </si>
  <si>
    <t>2020/000667</t>
  </si>
  <si>
    <t>0000112891</t>
  </si>
  <si>
    <t>2020/000677</t>
  </si>
  <si>
    <t>0000112892</t>
  </si>
  <si>
    <t>2020/000682</t>
  </si>
  <si>
    <t>0000112893</t>
  </si>
  <si>
    <t>2020/000683</t>
  </si>
  <si>
    <t>0000112894</t>
  </si>
  <si>
    <t>2020/000702</t>
  </si>
  <si>
    <t>0000112895</t>
  </si>
  <si>
    <t>2020/000708</t>
  </si>
  <si>
    <t>0000112896</t>
  </si>
  <si>
    <t>2020/000082</t>
  </si>
  <si>
    <t>0000105509</t>
  </si>
  <si>
    <t>i.c.a.srl</t>
  </si>
  <si>
    <t>2020/000324</t>
  </si>
  <si>
    <t>0000105733</t>
  </si>
  <si>
    <t>2020/002223</t>
  </si>
  <si>
    <t>0000107967</t>
  </si>
  <si>
    <t>2020/004255</t>
  </si>
  <si>
    <t>0000109758</t>
  </si>
  <si>
    <t>2020/006260</t>
  </si>
  <si>
    <t>0000111935</t>
  </si>
  <si>
    <t>c.r.f. coop.recap.fiduc. a.r.l</t>
  </si>
  <si>
    <t>2020/000007</t>
  </si>
  <si>
    <t>0000106645</t>
  </si>
  <si>
    <t>0000106646</t>
  </si>
  <si>
    <t>2020/000018</t>
  </si>
  <si>
    <t>0000110844</t>
  </si>
  <si>
    <t>2020/000019</t>
  </si>
  <si>
    <t>0000107644</t>
  </si>
  <si>
    <t>2020/000020</t>
  </si>
  <si>
    <t>0000107645</t>
  </si>
  <si>
    <t>2020/000029</t>
  </si>
  <si>
    <t>0000109797</t>
  </si>
  <si>
    <t>2020/000034</t>
  </si>
  <si>
    <t>0000110292</t>
  </si>
  <si>
    <t>2020/000039</t>
  </si>
  <si>
    <t>0000111223</t>
  </si>
  <si>
    <t>2020/000045</t>
  </si>
  <si>
    <t>0000111909</t>
  </si>
  <si>
    <t>2020/000050</t>
  </si>
  <si>
    <t>0000112443</t>
  </si>
  <si>
    <t>lupi alessandra</t>
  </si>
  <si>
    <t>2020/000124</t>
  </si>
  <si>
    <t>0000109710</t>
  </si>
  <si>
    <t>dorai rolando srl</t>
  </si>
  <si>
    <t>2020/000033</t>
  </si>
  <si>
    <t>0000106624</t>
  </si>
  <si>
    <t>0000106625</t>
  </si>
  <si>
    <t>2020/000148</t>
  </si>
  <si>
    <t>0000107651</t>
  </si>
  <si>
    <t>2020/000149</t>
  </si>
  <si>
    <t>0000107652</t>
  </si>
  <si>
    <t>0000108414</t>
  </si>
  <si>
    <t>unieuro spa</t>
  </si>
  <si>
    <t>2020/000237</t>
  </si>
  <si>
    <t>0000111942</t>
  </si>
  <si>
    <t>tim italia</t>
  </si>
  <si>
    <t>2020/177299</t>
  </si>
  <si>
    <t>0000106777</t>
  </si>
  <si>
    <t>2020/000119</t>
  </si>
  <si>
    <t>0000105954</t>
  </si>
  <si>
    <t>2020/038078</t>
  </si>
  <si>
    <t>0000107171</t>
  </si>
  <si>
    <t>2020/000264</t>
  </si>
  <si>
    <t>0000107172</t>
  </si>
  <si>
    <t>2020/001353</t>
  </si>
  <si>
    <t>0000107630</t>
  </si>
  <si>
    <t>2020/000406</t>
  </si>
  <si>
    <t>0000107628</t>
  </si>
  <si>
    <t>2020/080527</t>
  </si>
  <si>
    <t>0000107965</t>
  </si>
  <si>
    <t>2020/000549</t>
  </si>
  <si>
    <t>0000107966</t>
  </si>
  <si>
    <t>2020/028418</t>
  </si>
  <si>
    <t>0000108156</t>
  </si>
  <si>
    <t>2020/000689</t>
  </si>
  <si>
    <t>0000108157</t>
  </si>
  <si>
    <t>2020/021643</t>
  </si>
  <si>
    <t>0000108432</t>
  </si>
  <si>
    <t>2020/000826</t>
  </si>
  <si>
    <t>0000108447</t>
  </si>
  <si>
    <t>2020/042430</t>
  </si>
  <si>
    <t>0000109714</t>
  </si>
  <si>
    <t>2020/000960</t>
  </si>
  <si>
    <t>0000109717</t>
  </si>
  <si>
    <t>2020/064483</t>
  </si>
  <si>
    <t>0000110583</t>
  </si>
  <si>
    <t>2020/001091</t>
  </si>
  <si>
    <t>0000110804</t>
  </si>
  <si>
    <t>2020/060753</t>
  </si>
  <si>
    <t>0000111230</t>
  </si>
  <si>
    <t>2020/001220</t>
  </si>
  <si>
    <t>0000111592</t>
  </si>
  <si>
    <t>2020/202542</t>
  </si>
  <si>
    <t>0000111941</t>
  </si>
  <si>
    <t>2020/001349</t>
  </si>
  <si>
    <t>0000111949</t>
  </si>
  <si>
    <t>2020/002168</t>
  </si>
  <si>
    <t>0000112506</t>
  </si>
  <si>
    <t>2020/001473</t>
  </si>
  <si>
    <t>0000112851</t>
  </si>
  <si>
    <t>2020/001111</t>
  </si>
  <si>
    <t>0000112843</t>
  </si>
  <si>
    <t>0000108444</t>
  </si>
  <si>
    <t>anutel</t>
  </si>
  <si>
    <t>a.c.i</t>
  </si>
  <si>
    <t>2020/002745</t>
  </si>
  <si>
    <t>0000105747</t>
  </si>
  <si>
    <t>2020/007479</t>
  </si>
  <si>
    <t>0000107973</t>
  </si>
  <si>
    <t>2020/009360</t>
  </si>
  <si>
    <t>0000107972</t>
  </si>
  <si>
    <t>2020/010609</t>
  </si>
  <si>
    <t>0000108426</t>
  </si>
  <si>
    <t>2020/015866</t>
  </si>
  <si>
    <t>0000109715</t>
  </si>
  <si>
    <t>2020/023009</t>
  </si>
  <si>
    <t>0000111940</t>
  </si>
  <si>
    <t>0000106617</t>
  </si>
  <si>
    <t>Tesia snc</t>
  </si>
  <si>
    <t>2020/000073</t>
  </si>
  <si>
    <t>0000106620</t>
  </si>
  <si>
    <t>2020/000260</t>
  </si>
  <si>
    <t>0000110856</t>
  </si>
  <si>
    <t>2020/000348</t>
  </si>
  <si>
    <t>0000113098</t>
  </si>
  <si>
    <t>2020/000559</t>
  </si>
  <si>
    <t>0000108168</t>
  </si>
  <si>
    <t>Me-Gears &amp; Service s.r.l</t>
  </si>
  <si>
    <t>2020/000617</t>
  </si>
  <si>
    <t>0000108169</t>
  </si>
  <si>
    <t>2020/000750</t>
  </si>
  <si>
    <t>0000108155</t>
  </si>
  <si>
    <t>2020/000874</t>
  </si>
  <si>
    <t>0000108454</t>
  </si>
  <si>
    <t>2020/001018</t>
  </si>
  <si>
    <t>0000109816</t>
  </si>
  <si>
    <t>2020/001097</t>
  </si>
  <si>
    <t>0000109818</t>
  </si>
  <si>
    <t>2020/001179</t>
  </si>
  <si>
    <t>0000110318</t>
  </si>
  <si>
    <t>2020/001328</t>
  </si>
  <si>
    <t>0000110865</t>
  </si>
  <si>
    <t>2020/001511</t>
  </si>
  <si>
    <t>0000111590</t>
  </si>
  <si>
    <t>2020/001756</t>
  </si>
  <si>
    <t>0000112334</t>
  </si>
  <si>
    <t>Bricocenter Srl</t>
  </si>
  <si>
    <t>2020/000054</t>
  </si>
  <si>
    <t>0000105512</t>
  </si>
  <si>
    <t>2020/000289</t>
  </si>
  <si>
    <t>0000106318</t>
  </si>
  <si>
    <t>2020/000971</t>
  </si>
  <si>
    <t>0000109762</t>
  </si>
  <si>
    <t>0000107142</t>
  </si>
  <si>
    <t>Zucchetti PA Digitale S.p.A</t>
  </si>
  <si>
    <t>Pietro avv. Piciocchi</t>
  </si>
  <si>
    <t>0000106575</t>
  </si>
  <si>
    <t>PA DIGITALE S.P.A.</t>
  </si>
  <si>
    <t>2020/000052</t>
  </si>
  <si>
    <t>0000105511</t>
  </si>
  <si>
    <t>2020/000711</t>
  </si>
  <si>
    <t>0000106627</t>
  </si>
  <si>
    <t>2020/000769</t>
  </si>
  <si>
    <t>0000106632</t>
  </si>
  <si>
    <t>2020/000892</t>
  </si>
  <si>
    <t>0000106631</t>
  </si>
  <si>
    <t>2020/000893</t>
  </si>
  <si>
    <t>0000106630</t>
  </si>
  <si>
    <t>2020/001001</t>
  </si>
  <si>
    <t>0000107163</t>
  </si>
  <si>
    <t>2020/001661</t>
  </si>
  <si>
    <t>0000108170</t>
  </si>
  <si>
    <t>2020/002644</t>
  </si>
  <si>
    <t>0000110098</t>
  </si>
  <si>
    <t>2020/002655</t>
  </si>
  <si>
    <t>0000110099</t>
  </si>
  <si>
    <t>2020/002697</t>
  </si>
  <si>
    <t>0000110100</t>
  </si>
  <si>
    <t>2020/003527</t>
  </si>
  <si>
    <t>0000111948</t>
  </si>
  <si>
    <t>2020/003842</t>
  </si>
  <si>
    <t>0000112844</t>
  </si>
  <si>
    <t>2020/001104</t>
  </si>
  <si>
    <t>0000108452</t>
  </si>
  <si>
    <t>Si.te.mar. srl</t>
  </si>
  <si>
    <t>2020/002373</t>
  </si>
  <si>
    <t>0000112827</t>
  </si>
  <si>
    <t>Hesperio società consortile r.l.</t>
  </si>
  <si>
    <t>0000113607</t>
  </si>
  <si>
    <t>2020/000231</t>
  </si>
  <si>
    <t>0000109760</t>
  </si>
  <si>
    <t>0000110602</t>
  </si>
  <si>
    <t>2020/000275</t>
  </si>
  <si>
    <t>0000110582</t>
  </si>
  <si>
    <t>2020/000388</t>
  </si>
  <si>
    <t>0000112333</t>
  </si>
  <si>
    <t>2020/000451</t>
  </si>
  <si>
    <t>0000112826</t>
  </si>
  <si>
    <t>Edenred Srl</t>
  </si>
  <si>
    <t>2020/044049</t>
  </si>
  <si>
    <t>0000107969</t>
  </si>
  <si>
    <t>2020/046229</t>
  </si>
  <si>
    <t>0000110586</t>
  </si>
  <si>
    <t>2020/000521</t>
  </si>
  <si>
    <t>0000111224</t>
  </si>
  <si>
    <t>2020/000723</t>
  </si>
  <si>
    <t>0000111921</t>
  </si>
  <si>
    <t>2020/000920</t>
  </si>
  <si>
    <t>0000112328</t>
  </si>
  <si>
    <t>2020/000017</t>
  </si>
  <si>
    <t>2020/000043</t>
  </si>
  <si>
    <t>2020/000044</t>
  </si>
  <si>
    <t>2020/000046</t>
  </si>
  <si>
    <t>2020/000087</t>
  </si>
  <si>
    <t>2020/000088</t>
  </si>
  <si>
    <t>2020/000138</t>
  </si>
  <si>
    <t>2020/000219</t>
  </si>
  <si>
    <t>2020/000306</t>
  </si>
  <si>
    <t>2020/000309</t>
  </si>
  <si>
    <t>2020/000310</t>
  </si>
  <si>
    <t>2020/000311</t>
  </si>
  <si>
    <t>Istituto di vigilanza La Lince</t>
  </si>
  <si>
    <t>2020/000352</t>
  </si>
  <si>
    <t>0000105510</t>
  </si>
  <si>
    <t>2020/003843</t>
  </si>
  <si>
    <t>0000106626</t>
  </si>
  <si>
    <t>2020/006822</t>
  </si>
  <si>
    <t>0000107642</t>
  </si>
  <si>
    <t>2020/009838</t>
  </si>
  <si>
    <t>0000107961</t>
  </si>
  <si>
    <t>2020/010201</t>
  </si>
  <si>
    <t>0000107962</t>
  </si>
  <si>
    <t>2020/019546</t>
  </si>
  <si>
    <t>0000109278</t>
  </si>
  <si>
    <t>2020/029142</t>
  </si>
  <si>
    <t>0000111587</t>
  </si>
  <si>
    <t>Gesta Srl</t>
  </si>
  <si>
    <t>0000106793</t>
  </si>
  <si>
    <t>2020/000173</t>
  </si>
  <si>
    <t>0000108420</t>
  </si>
  <si>
    <t>0000110587</t>
  </si>
  <si>
    <t>0000110861</t>
  </si>
  <si>
    <t>0000106576</t>
  </si>
  <si>
    <t>STUDIO BATTISTELLI</t>
  </si>
  <si>
    <t>0000106577</t>
  </si>
  <si>
    <t>0000107948</t>
  </si>
  <si>
    <t>0000107949</t>
  </si>
  <si>
    <t>0000108145</t>
  </si>
  <si>
    <t>0000108146</t>
  </si>
  <si>
    <t>2020/000919</t>
  </si>
  <si>
    <t>0000111175</t>
  </si>
  <si>
    <t>0000111176</t>
  </si>
  <si>
    <t>2020/000921</t>
  </si>
  <si>
    <t>0000111177</t>
  </si>
  <si>
    <t>2020/000922</t>
  </si>
  <si>
    <t>0000111178</t>
  </si>
  <si>
    <t>2020/001098</t>
  </si>
  <si>
    <t>0000112013</t>
  </si>
  <si>
    <t>2020/001209</t>
  </si>
  <si>
    <t>0000112539</t>
  </si>
  <si>
    <t>2020/017621</t>
  </si>
  <si>
    <t>0000107161</t>
  </si>
  <si>
    <t>ERREBIAN SPA</t>
  </si>
  <si>
    <t>2020/024981</t>
  </si>
  <si>
    <t>0000108411</t>
  </si>
  <si>
    <t>2020/064149</t>
  </si>
  <si>
    <t>0000110848</t>
  </si>
  <si>
    <t>2020/064493</t>
  </si>
  <si>
    <t>0000110847</t>
  </si>
  <si>
    <t>2020/089364</t>
  </si>
  <si>
    <t>0000112545</t>
  </si>
  <si>
    <t>2020/000381</t>
  </si>
  <si>
    <t>rid</t>
  </si>
  <si>
    <t>0000109716</t>
  </si>
  <si>
    <t>A&amp;B ANALISI CLINICHE</t>
  </si>
  <si>
    <t>2020/000849</t>
  </si>
  <si>
    <t>0000112853</t>
  </si>
  <si>
    <t>2020/001709</t>
  </si>
  <si>
    <t>ARUBA SPA</t>
  </si>
  <si>
    <t>0000108179</t>
  </si>
  <si>
    <t>2020/002106</t>
  </si>
  <si>
    <t>2020/002105</t>
  </si>
  <si>
    <t>0000108418</t>
  </si>
  <si>
    <t>0000108419</t>
  </si>
  <si>
    <t>2020/002760</t>
  </si>
  <si>
    <t>0000110295</t>
  </si>
  <si>
    <t>2020/010075</t>
  </si>
  <si>
    <t>0000107641</t>
  </si>
  <si>
    <t>Voipvoice srl</t>
  </si>
  <si>
    <t>2020/025899</t>
  </si>
  <si>
    <t>0000108434</t>
  </si>
  <si>
    <t>2020/042819</t>
  </si>
  <si>
    <t>0000110863</t>
  </si>
  <si>
    <t>2020/060645</t>
  </si>
  <si>
    <t>0000113097</t>
  </si>
  <si>
    <t>Saie srl</t>
  </si>
  <si>
    <t>0000106579</t>
  </si>
  <si>
    <t>0000110105</t>
  </si>
  <si>
    <t>2020/008130</t>
  </si>
  <si>
    <t>0000106598</t>
  </si>
  <si>
    <t>POSTE ITALIANE SPA</t>
  </si>
  <si>
    <t>2020/057504</t>
  </si>
  <si>
    <t>0000110291</t>
  </si>
  <si>
    <t>Istituti di Vigilanza Riuniti d'Italia</t>
  </si>
  <si>
    <t>0000105997</t>
  </si>
  <si>
    <t>0000106878</t>
  </si>
  <si>
    <t>ANDREA MONSELESAN</t>
  </si>
  <si>
    <t>0000113067</t>
  </si>
  <si>
    <t>2020/000003</t>
  </si>
  <si>
    <t>LUCIANA PITTAMEGLIO</t>
  </si>
  <si>
    <t>0000106874</t>
  </si>
  <si>
    <t>0000113068</t>
  </si>
  <si>
    <t>2020/001947</t>
  </si>
  <si>
    <t>0000105737</t>
  </si>
  <si>
    <t>acam acque spa</t>
  </si>
  <si>
    <t>0000107633</t>
  </si>
  <si>
    <t>2020/074080</t>
  </si>
  <si>
    <t>0000108177</t>
  </si>
  <si>
    <t>2020/009158</t>
  </si>
  <si>
    <t>0000109766</t>
  </si>
  <si>
    <t>2020/544230</t>
  </si>
  <si>
    <t>0000110862</t>
  </si>
  <si>
    <t>2020/009802</t>
  </si>
  <si>
    <t>0000112330</t>
  </si>
  <si>
    <t>clouditalia spa</t>
  </si>
  <si>
    <t>2020/011541</t>
  </si>
  <si>
    <t>0000105508</t>
  </si>
  <si>
    <t>2020/026783</t>
  </si>
  <si>
    <t>0000106796</t>
  </si>
  <si>
    <t>2020/039684</t>
  </si>
  <si>
    <t>0000107639</t>
  </si>
  <si>
    <t>2020/053248</t>
  </si>
  <si>
    <t>0000107971</t>
  </si>
  <si>
    <t>2020/066631</t>
  </si>
  <si>
    <t>0000108175</t>
  </si>
  <si>
    <t>2020/080071</t>
  </si>
  <si>
    <t>0000108431</t>
  </si>
  <si>
    <t>2020/099045</t>
  </si>
  <si>
    <t>0000109791</t>
  </si>
  <si>
    <t>2020/114292</t>
  </si>
  <si>
    <t>0000110288</t>
  </si>
  <si>
    <t>2020/126673</t>
  </si>
  <si>
    <t>0000110858</t>
  </si>
  <si>
    <t>2020/140528</t>
  </si>
  <si>
    <t>0000111920</t>
  </si>
  <si>
    <t>2020/156739</t>
  </si>
  <si>
    <t>0000111982</t>
  </si>
  <si>
    <t>2020/000897</t>
  </si>
  <si>
    <t>0000106794</t>
  </si>
  <si>
    <t>deltaphisigla srl</t>
  </si>
  <si>
    <t>2020/002596</t>
  </si>
  <si>
    <t>0000108172</t>
  </si>
  <si>
    <t>0000108173</t>
  </si>
  <si>
    <t>2020/003530</t>
  </si>
  <si>
    <t>0000110290</t>
  </si>
  <si>
    <t>2020/004356</t>
  </si>
  <si>
    <t>0000112332</t>
  </si>
  <si>
    <t>2020/002109</t>
  </si>
  <si>
    <t>0000108451</t>
  </si>
  <si>
    <t>baglini mecherini ascensori srl</t>
  </si>
  <si>
    <t>2020/004916</t>
  </si>
  <si>
    <t>0000112845</t>
  </si>
  <si>
    <t>2020/005034</t>
  </si>
  <si>
    <t>0000113100</t>
  </si>
  <si>
    <t>2020/201368</t>
  </si>
  <si>
    <t>0000107165</t>
  </si>
  <si>
    <t>infocamere</t>
  </si>
  <si>
    <t>2020/003270</t>
  </si>
  <si>
    <t>0000107679</t>
  </si>
  <si>
    <t>2020/012053</t>
  </si>
  <si>
    <t>0000111588</t>
  </si>
  <si>
    <t>2020/012054</t>
  </si>
  <si>
    <t>0000111589</t>
  </si>
  <si>
    <t>2020/012125</t>
  </si>
  <si>
    <t>0000111922</t>
  </si>
  <si>
    <t>0000114041</t>
  </si>
  <si>
    <t>2020/016251</t>
  </si>
  <si>
    <t>0000113177</t>
  </si>
  <si>
    <t>leasys spa</t>
  </si>
  <si>
    <t>2020/028316</t>
  </si>
  <si>
    <t>0000105736</t>
  </si>
  <si>
    <t>2020/115447</t>
  </si>
  <si>
    <t>0000106633</t>
  </si>
  <si>
    <t>2020/004518</t>
  </si>
  <si>
    <t>0000107643</t>
  </si>
  <si>
    <t>2020/289562</t>
  </si>
  <si>
    <t>0000107963</t>
  </si>
  <si>
    <t>2020/327368</t>
  </si>
  <si>
    <t>0000107964</t>
  </si>
  <si>
    <t>2020/364130</t>
  </si>
  <si>
    <t>0000108176</t>
  </si>
  <si>
    <t>2020/403080</t>
  </si>
  <si>
    <t>0000108415</t>
  </si>
  <si>
    <t>2020/448620</t>
  </si>
  <si>
    <t>0000108433</t>
  </si>
  <si>
    <t>2020/007346</t>
  </si>
  <si>
    <t>0000109765</t>
  </si>
  <si>
    <t>2020/609537</t>
  </si>
  <si>
    <t>0000110588</t>
  </si>
  <si>
    <t>2020/000786</t>
  </si>
  <si>
    <t>0000110864</t>
  </si>
  <si>
    <t>2020/007824</t>
  </si>
  <si>
    <t>0000111911</t>
  </si>
  <si>
    <t>2020/078456</t>
  </si>
  <si>
    <t>0000112331</t>
  </si>
  <si>
    <t>2020/428241</t>
  </si>
  <si>
    <t>0000105739</t>
  </si>
  <si>
    <t>ENEL ENERGIA</t>
  </si>
  <si>
    <t>2020/428242</t>
  </si>
  <si>
    <t>0000105738</t>
  </si>
  <si>
    <t>2020/035320</t>
  </si>
  <si>
    <t>0000106635</t>
  </si>
  <si>
    <t>2020/035322</t>
  </si>
  <si>
    <t>0000106636</t>
  </si>
  <si>
    <t>2020/035323</t>
  </si>
  <si>
    <t>0000106637</t>
  </si>
  <si>
    <t>2020/035324</t>
  </si>
  <si>
    <t>0000106638</t>
  </si>
  <si>
    <t>2020/435321</t>
  </si>
  <si>
    <t>0000106639</t>
  </si>
  <si>
    <t>2020/843539</t>
  </si>
  <si>
    <t>0000106634</t>
  </si>
  <si>
    <t>2020/040766</t>
  </si>
  <si>
    <t>0000107625</t>
  </si>
  <si>
    <t>2020/040767</t>
  </si>
  <si>
    <t>0000107627</t>
  </si>
  <si>
    <t>2020/000691</t>
  </si>
  <si>
    <t>0000108007</t>
  </si>
  <si>
    <t>2020/040689</t>
  </si>
  <si>
    <t>0000108412</t>
  </si>
  <si>
    <t>2020/040690</t>
  </si>
  <si>
    <t>0000108008</t>
  </si>
  <si>
    <t>2020/040692</t>
  </si>
  <si>
    <t>0000108010</t>
  </si>
  <si>
    <t>2020/040693</t>
  </si>
  <si>
    <t>0000108009</t>
  </si>
  <si>
    <t>2020/040694</t>
  </si>
  <si>
    <t>0000108011</t>
  </si>
  <si>
    <t>2020/000644</t>
  </si>
  <si>
    <t>0000108181</t>
  </si>
  <si>
    <t>2020/000645</t>
  </si>
  <si>
    <t>0000108180</t>
  </si>
  <si>
    <t>2020/068740</t>
  </si>
  <si>
    <t>0000108435</t>
  </si>
  <si>
    <t>2020/068741</t>
  </si>
  <si>
    <t>0000108436</t>
  </si>
  <si>
    <t>2020/068742</t>
  </si>
  <si>
    <t>0000108437</t>
  </si>
  <si>
    <t>2020/068743</t>
  </si>
  <si>
    <t>0000108438</t>
  </si>
  <si>
    <t>2020/068744</t>
  </si>
  <si>
    <t>0000108439</t>
  </si>
  <si>
    <t>2020/068745</t>
  </si>
  <si>
    <t>0000110025</t>
  </si>
  <si>
    <t>2020/029104</t>
  </si>
  <si>
    <t>0000109763</t>
  </si>
  <si>
    <t>2020/029105</t>
  </si>
  <si>
    <t>0000109764</t>
  </si>
  <si>
    <t>2020/033589</t>
  </si>
  <si>
    <t>0000110579</t>
  </si>
  <si>
    <t>2020/233587</t>
  </si>
  <si>
    <t>0000110580</t>
  </si>
  <si>
    <t>2020/233588</t>
  </si>
  <si>
    <t>0000110581</t>
  </si>
  <si>
    <t>2020/026611</t>
  </si>
  <si>
    <t>0000110575</t>
  </si>
  <si>
    <t>2020/026612</t>
  </si>
  <si>
    <t>0000110576</t>
  </si>
  <si>
    <t>2020/026613</t>
  </si>
  <si>
    <t>0000110577</t>
  </si>
  <si>
    <t>2020/056800</t>
  </si>
  <si>
    <t>0000110860</t>
  </si>
  <si>
    <t>2020/332093</t>
  </si>
  <si>
    <t>0000111225</t>
  </si>
  <si>
    <t>2020/055601</t>
  </si>
  <si>
    <t>0000111929</t>
  </si>
  <si>
    <t>2020/055602</t>
  </si>
  <si>
    <t>0000111930</t>
  </si>
  <si>
    <t>2020/008515</t>
  </si>
  <si>
    <t>0000112505</t>
  </si>
  <si>
    <t>2020/045537</t>
  </si>
  <si>
    <t>0000111928</t>
  </si>
  <si>
    <t>2020/645536</t>
  </si>
  <si>
    <t>0000111927</t>
  </si>
  <si>
    <t>2020/554637</t>
  </si>
  <si>
    <t>0000111937</t>
  </si>
  <si>
    <t>2020/554638</t>
  </si>
  <si>
    <t>0000111939</t>
  </si>
  <si>
    <t>2020/045249</t>
  </si>
  <si>
    <t>0000112369</t>
  </si>
  <si>
    <t>2020/069869</t>
  </si>
  <si>
    <t>0000113074</t>
  </si>
  <si>
    <t>2020/004869</t>
  </si>
  <si>
    <t>0000113071</t>
  </si>
  <si>
    <t>2020/014868</t>
  </si>
  <si>
    <t>0000113073</t>
  </si>
  <si>
    <t>2020/514870</t>
  </si>
  <si>
    <t>0000113072</t>
  </si>
  <si>
    <t>2020/514871</t>
  </si>
  <si>
    <t>0000113070</t>
  </si>
  <si>
    <t>2020/202068</t>
  </si>
  <si>
    <t>0000113069</t>
  </si>
  <si>
    <t>0000108455</t>
  </si>
  <si>
    <t>roberto tregrosso</t>
  </si>
  <si>
    <t>2020/000035</t>
  </si>
  <si>
    <t>0000106317</t>
  </si>
  <si>
    <t>ID&amp;A SRL</t>
  </si>
  <si>
    <t>0000110097</t>
  </si>
  <si>
    <t>0000112336</t>
  </si>
  <si>
    <t>2020/000065</t>
  </si>
  <si>
    <t>0000111219</t>
  </si>
  <si>
    <t>FARMACIA ARGENTIERI SNC</t>
  </si>
  <si>
    <t>bucchioni franco alberto</t>
  </si>
  <si>
    <t>0000108673</t>
  </si>
  <si>
    <t>0000105742</t>
  </si>
  <si>
    <t>caruso anna rosa</t>
  </si>
  <si>
    <t>0000110094</t>
  </si>
  <si>
    <t>0000111981</t>
  </si>
  <si>
    <t>gruppo hera</t>
  </si>
  <si>
    <t>2020/510964</t>
  </si>
  <si>
    <t>0000105955</t>
  </si>
  <si>
    <t>2020/007692</t>
  </si>
  <si>
    <t>0000106640</t>
  </si>
  <si>
    <t>2020/001457</t>
  </si>
  <si>
    <t>0000107634</t>
  </si>
  <si>
    <t>2020/089682</t>
  </si>
  <si>
    <t>0000107970</t>
  </si>
  <si>
    <t>2020/004852</t>
  </si>
  <si>
    <t>0000108158</t>
  </si>
  <si>
    <t>2020/003096</t>
  </si>
  <si>
    <t>0000108440</t>
  </si>
  <si>
    <t>2020/011216</t>
  </si>
  <si>
    <t>0000109713</t>
  </si>
  <si>
    <t>2020/041424</t>
  </si>
  <si>
    <t>0000110585</t>
  </si>
  <si>
    <t>2020/096414</t>
  </si>
  <si>
    <t>0000111226</t>
  </si>
  <si>
    <t>2020/003453</t>
  </si>
  <si>
    <t>0000111936</t>
  </si>
  <si>
    <t>2020/002493</t>
  </si>
  <si>
    <t>0000112507</t>
  </si>
  <si>
    <t>gianardi massimo giovanni avv</t>
  </si>
  <si>
    <t>0000107959</t>
  </si>
  <si>
    <t>2020/000025</t>
  </si>
  <si>
    <t>0000109711</t>
  </si>
  <si>
    <t>2020/000026</t>
  </si>
  <si>
    <t>0000109712</t>
  </si>
  <si>
    <t>2020/000027</t>
  </si>
  <si>
    <t>0000106628</t>
  </si>
  <si>
    <t>la rada srl</t>
  </si>
  <si>
    <t>SPEDIAMATICA SCRL</t>
  </si>
  <si>
    <t>2020/000062</t>
  </si>
  <si>
    <t>0000110598</t>
  </si>
  <si>
    <t>2020/000068</t>
  </si>
  <si>
    <t>0000110597</t>
  </si>
  <si>
    <t>2020/000676</t>
  </si>
  <si>
    <t>0000112360</t>
  </si>
  <si>
    <t>MEDIACONSULT S.R.L.</t>
  </si>
  <si>
    <t>2020/016468</t>
  </si>
  <si>
    <t>0000108450</t>
  </si>
  <si>
    <t>KELIWEB S.R.L.</t>
  </si>
  <si>
    <t>BACHINI MAURIZIO</t>
  </si>
  <si>
    <t>0000107653</t>
  </si>
  <si>
    <t>EXTREMEBIT S.R.L.</t>
  </si>
  <si>
    <t>2020/000069</t>
  </si>
  <si>
    <t>0000107155</t>
  </si>
  <si>
    <t>2020/000070</t>
  </si>
  <si>
    <t>0000107160</t>
  </si>
  <si>
    <t>2020/000257</t>
  </si>
  <si>
    <t>0000112849</t>
  </si>
  <si>
    <t>2020/000280</t>
  </si>
  <si>
    <t>0000112903</t>
  </si>
  <si>
    <t>G.M.N. DI GINESI ALBERTO &amp; C. SAS</t>
  </si>
  <si>
    <t>2020/000155</t>
  </si>
  <si>
    <t>0000108416</t>
  </si>
  <si>
    <t>2020/000224</t>
  </si>
  <si>
    <t>0000110096</t>
  </si>
  <si>
    <t>0000111585</t>
  </si>
  <si>
    <t>0000113109</t>
  </si>
  <si>
    <t>0000105488</t>
  </si>
  <si>
    <t>PICCIOLI DAVIDE</t>
  </si>
  <si>
    <t>2020/000321</t>
  </si>
  <si>
    <t>0000110293</t>
  </si>
  <si>
    <t>0000105956</t>
  </si>
  <si>
    <t>INDACO PROJECT</t>
  </si>
  <si>
    <t>2020/000030</t>
  </si>
  <si>
    <t>0000108178</t>
  </si>
  <si>
    <t>0000110311</t>
  </si>
  <si>
    <t>0000112329</t>
  </si>
  <si>
    <t>0000106580</t>
  </si>
  <si>
    <t>AXACTOR ITALY S.P.A.</t>
  </si>
  <si>
    <t>0000106648</t>
  </si>
  <si>
    <t>2020/000447</t>
  </si>
  <si>
    <t>0000106765</t>
  </si>
  <si>
    <t>GOTTARDO S.P.A.</t>
  </si>
  <si>
    <t>0000107637</t>
  </si>
  <si>
    <t>FARMACIA ACCORSI</t>
  </si>
  <si>
    <t>0000107638</t>
  </si>
  <si>
    <t>AVALON S.R.L.</t>
  </si>
  <si>
    <t>0000107960</t>
  </si>
  <si>
    <t>AVV.DARIO ROMANELLI</t>
  </si>
  <si>
    <t>MA.RIS.COOPERATIVA SOCIALE</t>
  </si>
  <si>
    <t>2020/000574</t>
  </si>
  <si>
    <t>0000108161</t>
  </si>
  <si>
    <t>2020/001801</t>
  </si>
  <si>
    <t>0000108167</t>
  </si>
  <si>
    <t>BATTAGLI ALESSANDRO S.R.L.</t>
  </si>
  <si>
    <t>2020/000005</t>
  </si>
  <si>
    <t>0000108196</t>
  </si>
  <si>
    <t>SAPIA MARGHERITA</t>
  </si>
  <si>
    <t>0000112310</t>
  </si>
  <si>
    <t>2020/000362</t>
  </si>
  <si>
    <t>0000108453</t>
  </si>
  <si>
    <t>VERSILIA SUPPLY SERVICE S.R.L.</t>
  </si>
  <si>
    <t>2020/004969</t>
  </si>
  <si>
    <t>0000110095</t>
  </si>
  <si>
    <t>CALEVO S.R.L.</t>
  </si>
  <si>
    <t>2020/000502</t>
  </si>
  <si>
    <t>0000110589</t>
  </si>
  <si>
    <t>DIGITALPA S.R.L.</t>
  </si>
  <si>
    <t>AVV.MANUEL CAVALLO</t>
  </si>
  <si>
    <t>0000111375</t>
  </si>
  <si>
    <t>0000111591</t>
  </si>
  <si>
    <t>APR S.R.L.</t>
  </si>
  <si>
    <t>0000111947</t>
  </si>
  <si>
    <t>MAXPO S.R.L.</t>
  </si>
  <si>
    <t>2020/006295</t>
  </si>
  <si>
    <t>OMNITEKSTORE S.R.L. UNIPERSONALE</t>
  </si>
  <si>
    <t>0000112504</t>
  </si>
  <si>
    <t>2020/001019</t>
  </si>
  <si>
    <t>0000112608</t>
  </si>
  <si>
    <t>MASSELLA DUCCI TERI NICCOLO'</t>
  </si>
  <si>
    <t>2020/001020</t>
  </si>
  <si>
    <t>0000112610</t>
  </si>
  <si>
    <t>2020/000150</t>
  </si>
  <si>
    <t>0000112898</t>
  </si>
  <si>
    <t>ETICARD S.R.L.</t>
  </si>
  <si>
    <t>2020/000862</t>
  </si>
  <si>
    <t>0000112900</t>
  </si>
  <si>
    <t>SICURITALIA IVRI S.P.A.</t>
  </si>
  <si>
    <t>2020/004863</t>
  </si>
  <si>
    <t>0000112901</t>
  </si>
  <si>
    <t>2020/004864</t>
  </si>
  <si>
    <t>0000112902</t>
  </si>
  <si>
    <t>erre zeta informatica di roberto zecca</t>
  </si>
  <si>
    <t>0000106792</t>
  </si>
  <si>
    <t>0000107164</t>
  </si>
  <si>
    <t>2020/000079</t>
  </si>
  <si>
    <t>0000107744</t>
  </si>
  <si>
    <t>0000107745</t>
  </si>
  <si>
    <t>2020/000174</t>
  </si>
  <si>
    <t>0000108446</t>
  </si>
  <si>
    <t>0000109796</t>
  </si>
  <si>
    <t>0000109809</t>
  </si>
  <si>
    <t>agenzia espressi di mario stretti e csnc</t>
  </si>
  <si>
    <t>0000106778</t>
  </si>
  <si>
    <t>0000106779</t>
  </si>
  <si>
    <t>0000107646</t>
  </si>
  <si>
    <t>2020/000186</t>
  </si>
  <si>
    <t>0000107647</t>
  </si>
  <si>
    <t>2020/000187</t>
  </si>
  <si>
    <t>0000107648</t>
  </si>
  <si>
    <t>2020/000188</t>
  </si>
  <si>
    <t>0000107649</t>
  </si>
  <si>
    <t>2020/000189</t>
  </si>
  <si>
    <t>0000107650</t>
  </si>
  <si>
    <t>2020/000410</t>
  </si>
  <si>
    <t>0000108417</t>
  </si>
  <si>
    <t>2020/000506</t>
  </si>
  <si>
    <t>0000109792</t>
  </si>
  <si>
    <t>2020/000543</t>
  </si>
  <si>
    <t>0000110289</t>
  </si>
  <si>
    <t>2020/000771</t>
  </si>
  <si>
    <t>0000111938</t>
  </si>
  <si>
    <t>2020/000972</t>
  </si>
  <si>
    <t>0000113104</t>
  </si>
  <si>
    <t>2020/000973</t>
  </si>
  <si>
    <t>0000113105</t>
  </si>
  <si>
    <t>2020/000974</t>
  </si>
  <si>
    <t>0000113106</t>
  </si>
  <si>
    <t>2020/002463</t>
  </si>
  <si>
    <t>0000105744</t>
  </si>
  <si>
    <t>SERVIZIO ELETTRICO NAZIONALE S.P.A.</t>
  </si>
  <si>
    <t>2020/009463</t>
  </si>
  <si>
    <t>0000105743</t>
  </si>
  <si>
    <t>2020/010064</t>
  </si>
  <si>
    <t>0000106642</t>
  </si>
  <si>
    <t>2020/088665</t>
  </si>
  <si>
    <t>0000106641</t>
  </si>
  <si>
    <t>2020/202029</t>
  </si>
  <si>
    <t>0000106644</t>
  </si>
  <si>
    <t>2020/054864</t>
  </si>
  <si>
    <t>0000106643</t>
  </si>
  <si>
    <t>2020/002464</t>
  </si>
  <si>
    <t>0000110092</t>
  </si>
  <si>
    <t>2020/009464</t>
  </si>
  <si>
    <t>0000107631</t>
  </si>
  <si>
    <t>2020/202021</t>
  </si>
  <si>
    <t>0000108015</t>
  </si>
  <si>
    <t>2020/210065</t>
  </si>
  <si>
    <t>0000108014</t>
  </si>
  <si>
    <t>2020/218866</t>
  </si>
  <si>
    <t>0000108013</t>
  </si>
  <si>
    <t>2020/454865</t>
  </si>
  <si>
    <t>0000108012</t>
  </si>
  <si>
    <t>2020/002465</t>
  </si>
  <si>
    <t>0000108171</t>
  </si>
  <si>
    <t>2020/009465</t>
  </si>
  <si>
    <t>0000108174</t>
  </si>
  <si>
    <t>2020/008867</t>
  </si>
  <si>
    <t>2020/054866</t>
  </si>
  <si>
    <t>2020/002022</t>
  </si>
  <si>
    <t>2020/000066</t>
  </si>
  <si>
    <t>0000108427</t>
  </si>
  <si>
    <t>0000108430</t>
  </si>
  <si>
    <t>0000108428</t>
  </si>
  <si>
    <t>0000108429</t>
  </si>
  <si>
    <t>2020/202466</t>
  </si>
  <si>
    <t>0000109793</t>
  </si>
  <si>
    <t>2020/419466</t>
  </si>
  <si>
    <t>0000111366</t>
  </si>
  <si>
    <t>2020/010067</t>
  </si>
  <si>
    <t>0000110314</t>
  </si>
  <si>
    <t>2020/018868</t>
  </si>
  <si>
    <t>0000110316</t>
  </si>
  <si>
    <t>2020/054867</t>
  </si>
  <si>
    <t>0000110313</t>
  </si>
  <si>
    <t>2020/202023</t>
  </si>
  <si>
    <t>0000110312</t>
  </si>
  <si>
    <t>2020/202467</t>
  </si>
  <si>
    <t>0000110857</t>
  </si>
  <si>
    <t>2020/419467</t>
  </si>
  <si>
    <t>0000110859</t>
  </si>
  <si>
    <t>2020/008869</t>
  </si>
  <si>
    <t>0000111926</t>
  </si>
  <si>
    <t>2020/010068</t>
  </si>
  <si>
    <t>0000111924</t>
  </si>
  <si>
    <t>2020/054868</t>
  </si>
  <si>
    <t>0000111925</t>
  </si>
  <si>
    <t>2020/202024</t>
  </si>
  <si>
    <t>0000111923</t>
  </si>
  <si>
    <t>2021/009468</t>
  </si>
  <si>
    <t>0000116515</t>
  </si>
  <si>
    <t>2021/202468</t>
  </si>
  <si>
    <t>0000116514</t>
  </si>
  <si>
    <t>0000113055</t>
  </si>
  <si>
    <t>2020/002025</t>
  </si>
  <si>
    <t>0000113054</t>
  </si>
  <si>
    <t>2020/008861</t>
  </si>
  <si>
    <t>0000113056</t>
  </si>
  <si>
    <t>2020/054869</t>
  </si>
  <si>
    <t>0000113075</t>
  </si>
  <si>
    <t>0000105746</t>
  </si>
  <si>
    <t>c.i.s</t>
  </si>
  <si>
    <t>matteo valle</t>
  </si>
  <si>
    <t>0000106629</t>
  </si>
  <si>
    <t>2020/000031</t>
  </si>
  <si>
    <t>0000107162</t>
  </si>
  <si>
    <t>0000109795</t>
  </si>
  <si>
    <t>0000110310</t>
  </si>
  <si>
    <t>2020/000127</t>
  </si>
  <si>
    <t>0000111228</t>
  </si>
  <si>
    <t>0000111586</t>
  </si>
  <si>
    <t>0000112335</t>
  </si>
  <si>
    <t>DATA PAGAMENTO</t>
  </si>
  <si>
    <t>idRiga</t>
  </si>
  <si>
    <t>count</t>
  </si>
  <si>
    <t>nun gg</t>
  </si>
  <si>
    <t>imp pesati</t>
  </si>
  <si>
    <t>Secondo trimestre 2020</t>
  </si>
  <si>
    <t>Primo trimestre 2020</t>
  </si>
  <si>
    <t>Terzo trimestre 2020</t>
  </si>
  <si>
    <t>Anno 2020</t>
  </si>
  <si>
    <t>Controllo anno 2020</t>
  </si>
  <si>
    <t>Quarto trimestre 2020</t>
  </si>
  <si>
    <t>Totale pagamenti pesati</t>
  </si>
  <si>
    <t>Totale pagamenti</t>
  </si>
  <si>
    <t>ITP</t>
  </si>
  <si>
    <t>(A)</t>
  </si>
  <si>
    <t>(B)</t>
  </si>
  <si>
    <t xml:space="preserve">(A / B) </t>
  </si>
  <si>
    <t>i tempi medi di pagamento relativi agli acquisti di beni, servizi, prestazioni professionali e</t>
  </si>
  <si>
    <t>forniture e i tempi medi di definizione dei procedimenti e di erogazione dei servizi con</t>
  </si>
  <si>
    <t>riferimento all'esercizio finanziario precedente (Legge n. 69/2009).</t>
  </si>
  <si>
    <t>Per ciascuna fattura emessa a titolo corrispettivo di una transazione commerciale, l'indicatore</t>
  </si>
  <si>
    <t>viene calcolato come somma dei giorni effettivi intercorrenti tra la data di scadenza della</t>
  </si>
  <si>
    <t>Indicatore di tempestività dei pagamenti (ITP) - 2020</t>
  </si>
  <si>
    <t>Controllo</t>
  </si>
  <si>
    <t xml:space="preserve">fattura o richiesta equivalente di pagamento e la data di pagamento ai fornitori, moltiplicata </t>
  </si>
  <si>
    <t>se il valore è negativo.</t>
  </si>
  <si>
    <t>ANNO 2020</t>
  </si>
  <si>
    <t xml:space="preserve">Dati dei pagamenti di Spezia Risorse effettuati nel corso del 2020 in relazione alla tipologia di spese sostenute, all’ambito temporale </t>
  </si>
  <si>
    <t>di riferimento e ai beneficiari. I dati sono esposti in successione cronologica.</t>
  </si>
  <si>
    <t>Data Pagamento</t>
  </si>
  <si>
    <t xml:space="preserve"> Importo </t>
  </si>
  <si>
    <t>Beneficiario</t>
  </si>
  <si>
    <t>Tipologia</t>
  </si>
  <si>
    <t>Acquisto beni e servizi</t>
  </si>
  <si>
    <t>Con indicatori di tempestività dei pagamenti (ITP) si intendono gli indicatori che riguardano</t>
  </si>
  <si>
    <t xml:space="preserve">per l'importo dovuto (A) e rapportata alla somma degli importi pagati nel periodo di riferimento </t>
  </si>
  <si>
    <t>(B) (DPCM 22 settembre 2014).</t>
  </si>
  <si>
    <t>Il valore dell'indicatore ITP (A/B) è da intendersi in giorni medi di ritardo se positivo o di anticipo</t>
  </si>
  <si>
    <t>pagamento con i fornitori.</t>
  </si>
  <si>
    <t>Nel 2020 vi è stato un ritardo medio di 1,15 giorni rispetto alle scadenze concordate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</si>
</sst>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10" x14ac:knownFonts="1">
    <font>
      <sz val="11"/>
      <color theme="1"/>
      <name val="Calibri"/>
      <charset val="204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43" fontId="0" fillId="0" borderId="0" xfId="1" applyFont="1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43" fontId="0" fillId="0" borderId="0" xfId="0" applyNumberFormat="1"/>
    <xf numFmtId="164" fontId="3" fillId="4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3" fontId="3" fillId="0" borderId="0" xfId="0" applyNumberFormat="1" applyFont="1"/>
    <xf numFmtId="164" fontId="5" fillId="0" borderId="0" xfId="0" applyNumberFormat="1" applyFont="1"/>
    <xf numFmtId="0" fontId="5" fillId="0" borderId="0" xfId="0" applyFont="1"/>
    <xf numFmtId="14" fontId="6" fillId="5" borderId="5" xfId="0" applyNumberFormat="1" applyFont="1" applyFill="1" applyBorder="1" applyAlignment="1">
      <alignment horizontal="center" vertical="center" wrapText="1"/>
    </xf>
    <xf numFmtId="43" fontId="1" fillId="5" borderId="5" xfId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3" fontId="3" fillId="0" borderId="0" xfId="1" applyFont="1"/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14" fontId="8" fillId="0" borderId="0" xfId="0" applyNumberFormat="1" applyFont="1"/>
    <xf numFmtId="14" fontId="9" fillId="0" borderId="1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0"/>
  <sheetViews>
    <sheetView workbookViewId="0">
      <pane ySplit="1" topLeftCell="A2" activePane="bottomLeft" state="frozen"/>
      <selection activeCell="B1" sqref="B1"/>
      <selection pane="bottomLeft" activeCell="L20" sqref="L20"/>
    </sheetView>
  </sheetViews>
  <sheetFormatPr defaultRowHeight="14.5" x14ac:dyDescent="0.35"/>
  <cols>
    <col min="2" max="2" width="7.6328125" customWidth="1"/>
    <col min="3" max="3" width="12.90625" customWidth="1"/>
    <col min="4" max="4" width="14.36328125" customWidth="1"/>
    <col min="5" max="5" width="8.26953125" customWidth="1"/>
    <col min="6" max="6" width="12.7265625" bestFit="1" customWidth="1"/>
    <col min="7" max="7" width="7" customWidth="1"/>
    <col min="8" max="8" width="6.81640625" customWidth="1"/>
    <col min="9" max="9" width="15.1796875" customWidth="1"/>
    <col min="10" max="10" width="12"/>
    <col min="11" max="11" width="22.54296875" customWidth="1"/>
    <col min="12" max="12" width="17.453125" style="1" customWidth="1"/>
    <col min="13" max="13" width="12" customWidth="1"/>
    <col min="14" max="14" width="13.36328125" style="2" customWidth="1"/>
    <col min="15" max="15" width="12.6328125" bestFit="1" customWidth="1"/>
    <col min="16" max="16" width="11.81640625" customWidth="1"/>
    <col min="17" max="17" width="12.90625" customWidth="1"/>
  </cols>
  <sheetData>
    <row r="1" spans="1:14" ht="15.5" x14ac:dyDescent="0.35">
      <c r="A1" s="4" t="s">
        <v>975</v>
      </c>
      <c r="B1" s="4" t="s">
        <v>976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974</v>
      </c>
      <c r="M1" s="3" t="s">
        <v>977</v>
      </c>
      <c r="N1" s="3" t="s">
        <v>978</v>
      </c>
    </row>
    <row r="2" spans="1:14" x14ac:dyDescent="0.35">
      <c r="A2">
        <v>246</v>
      </c>
      <c r="B2">
        <f t="shared" ref="B2:B33" si="0">COUNTIF($C$2:$C$474,C2)</f>
        <v>5</v>
      </c>
      <c r="C2" t="s">
        <v>15</v>
      </c>
      <c r="D2" s="1">
        <v>43890</v>
      </c>
      <c r="E2">
        <v>0</v>
      </c>
      <c r="F2">
        <v>3625</v>
      </c>
      <c r="G2" t="s">
        <v>12</v>
      </c>
      <c r="H2">
        <v>1</v>
      </c>
      <c r="I2" s="1">
        <v>43832</v>
      </c>
      <c r="J2" t="s">
        <v>220</v>
      </c>
      <c r="K2" t="s">
        <v>221</v>
      </c>
      <c r="L2" s="1">
        <v>43867</v>
      </c>
      <c r="M2" s="2">
        <f>+L2-D2</f>
        <v>-23</v>
      </c>
      <c r="N2" s="2">
        <f>+M2*F2</f>
        <v>-83375</v>
      </c>
    </row>
    <row r="3" spans="1:14" x14ac:dyDescent="0.35">
      <c r="A3">
        <v>488</v>
      </c>
      <c r="B3">
        <f t="shared" si="0"/>
        <v>1</v>
      </c>
      <c r="C3" t="s">
        <v>432</v>
      </c>
      <c r="D3" s="1">
        <v>43847</v>
      </c>
      <c r="E3">
        <v>0</v>
      </c>
      <c r="F3">
        <v>750</v>
      </c>
      <c r="G3" t="s">
        <v>12</v>
      </c>
      <c r="H3">
        <v>352</v>
      </c>
      <c r="I3" s="1">
        <v>43832</v>
      </c>
      <c r="J3" t="s">
        <v>433</v>
      </c>
      <c r="K3" t="s">
        <v>431</v>
      </c>
      <c r="L3" s="1" t="str">
        <f>IFERROR(VLOOKUP(C3,pagamenti!#REF!,7,FALSE),"")</f>
        <v/>
      </c>
      <c r="M3" s="2" t="e">
        <f t="shared" ref="M3:M66" si="1">+L3-D3</f>
        <v>#VALUE!</v>
      </c>
      <c r="N3" s="2" t="e">
        <f t="shared" ref="N3:N66" si="2">+M3*F3</f>
        <v>#VALUE!</v>
      </c>
    </row>
    <row r="4" spans="1:14" x14ac:dyDescent="0.35">
      <c r="A4">
        <v>883</v>
      </c>
      <c r="B4">
        <f t="shared" si="0"/>
        <v>5</v>
      </c>
      <c r="C4" t="s">
        <v>15</v>
      </c>
      <c r="D4" s="1">
        <v>43849</v>
      </c>
      <c r="E4">
        <v>0</v>
      </c>
      <c r="F4">
        <v>11654.76</v>
      </c>
      <c r="G4" t="s">
        <v>12</v>
      </c>
      <c r="H4">
        <v>1</v>
      </c>
      <c r="I4" s="1">
        <v>43834</v>
      </c>
      <c r="J4" t="s">
        <v>789</v>
      </c>
      <c r="K4" t="s">
        <v>790</v>
      </c>
      <c r="L4" s="1">
        <v>43844</v>
      </c>
      <c r="M4" s="2">
        <f t="shared" si="1"/>
        <v>-5</v>
      </c>
      <c r="N4" s="2">
        <f t="shared" si="2"/>
        <v>-58273.8</v>
      </c>
    </row>
    <row r="5" spans="1:14" x14ac:dyDescent="0.35">
      <c r="A5">
        <v>995</v>
      </c>
      <c r="B5">
        <f t="shared" si="0"/>
        <v>1</v>
      </c>
      <c r="C5" t="s">
        <v>890</v>
      </c>
      <c r="D5" s="1">
        <v>43849</v>
      </c>
      <c r="E5">
        <v>0</v>
      </c>
      <c r="F5">
        <v>81.8</v>
      </c>
      <c r="G5" t="s">
        <v>12</v>
      </c>
      <c r="H5">
        <v>2463</v>
      </c>
      <c r="I5" s="1">
        <v>43834</v>
      </c>
      <c r="J5" t="s">
        <v>891</v>
      </c>
      <c r="K5" t="s">
        <v>892</v>
      </c>
      <c r="L5" s="1" t="str">
        <f>IFERROR(VLOOKUP(C5,pagamenti!#REF!,7,FALSE),"")</f>
        <v/>
      </c>
      <c r="M5" s="2" t="e">
        <f t="shared" si="1"/>
        <v>#VALUE!</v>
      </c>
      <c r="N5" s="2" t="e">
        <f t="shared" si="2"/>
        <v>#VALUE!</v>
      </c>
    </row>
    <row r="6" spans="1:14" x14ac:dyDescent="0.35">
      <c r="A6">
        <v>426</v>
      </c>
      <c r="B6">
        <f t="shared" si="0"/>
        <v>1</v>
      </c>
      <c r="C6" t="s">
        <v>368</v>
      </c>
      <c r="D6" s="1">
        <v>43890</v>
      </c>
      <c r="E6">
        <v>0</v>
      </c>
      <c r="F6">
        <v>97510.04</v>
      </c>
      <c r="G6" t="s">
        <v>12</v>
      </c>
      <c r="H6">
        <v>52</v>
      </c>
      <c r="I6" s="1">
        <v>43837</v>
      </c>
      <c r="J6" t="s">
        <v>369</v>
      </c>
      <c r="K6" t="s">
        <v>367</v>
      </c>
      <c r="L6" s="1" t="str">
        <f>IFERROR(VLOOKUP(C6,pagamenti!#REF!,7,FALSE),"")</f>
        <v/>
      </c>
      <c r="M6" s="2" t="e">
        <f t="shared" si="1"/>
        <v>#VALUE!</v>
      </c>
      <c r="N6" s="2" t="e">
        <f t="shared" si="2"/>
        <v>#VALUE!</v>
      </c>
    </row>
    <row r="7" spans="1:14" x14ac:dyDescent="0.35">
      <c r="A7">
        <v>617</v>
      </c>
      <c r="B7">
        <f t="shared" si="0"/>
        <v>1</v>
      </c>
      <c r="C7" t="s">
        <v>535</v>
      </c>
      <c r="D7" s="1">
        <v>43890</v>
      </c>
      <c r="E7">
        <v>0</v>
      </c>
      <c r="F7">
        <v>431.05</v>
      </c>
      <c r="G7" t="s">
        <v>482</v>
      </c>
      <c r="H7">
        <v>11541</v>
      </c>
      <c r="I7" s="1">
        <v>43837</v>
      </c>
      <c r="J7" t="s">
        <v>536</v>
      </c>
      <c r="K7" t="s">
        <v>534</v>
      </c>
      <c r="L7" s="1" t="str">
        <f>IFERROR(VLOOKUP(C7,pagamenti!#REF!,7,FALSE),"")</f>
        <v/>
      </c>
      <c r="M7" s="2" t="e">
        <f t="shared" si="1"/>
        <v>#VALUE!</v>
      </c>
      <c r="N7" s="2" t="e">
        <f t="shared" si="2"/>
        <v>#VALUE!</v>
      </c>
    </row>
    <row r="8" spans="1:14" x14ac:dyDescent="0.35">
      <c r="A8">
        <v>413</v>
      </c>
      <c r="B8">
        <f t="shared" si="0"/>
        <v>2</v>
      </c>
      <c r="C8" t="s">
        <v>357</v>
      </c>
      <c r="D8" s="1">
        <v>43869</v>
      </c>
      <c r="E8">
        <v>0</v>
      </c>
      <c r="F8">
        <v>56.84</v>
      </c>
      <c r="G8" t="s">
        <v>12</v>
      </c>
      <c r="H8">
        <v>54</v>
      </c>
      <c r="I8" s="1">
        <v>43838</v>
      </c>
      <c r="J8" t="s">
        <v>358</v>
      </c>
      <c r="K8" t="s">
        <v>356</v>
      </c>
      <c r="L8" s="1">
        <v>43838</v>
      </c>
      <c r="M8" s="2">
        <f t="shared" si="1"/>
        <v>-31</v>
      </c>
      <c r="N8" s="2">
        <f t="shared" si="2"/>
        <v>-1762.0400000000002</v>
      </c>
    </row>
    <row r="9" spans="1:14" x14ac:dyDescent="0.35">
      <c r="A9">
        <v>997</v>
      </c>
      <c r="B9">
        <f t="shared" si="0"/>
        <v>1</v>
      </c>
      <c r="C9" t="s">
        <v>893</v>
      </c>
      <c r="D9" s="1">
        <v>43853</v>
      </c>
      <c r="E9">
        <v>0</v>
      </c>
      <c r="F9">
        <v>81.41</v>
      </c>
      <c r="G9" t="s">
        <v>12</v>
      </c>
      <c r="H9">
        <v>9463</v>
      </c>
      <c r="I9" s="1">
        <v>43838</v>
      </c>
      <c r="J9" t="s">
        <v>894</v>
      </c>
      <c r="K9" t="s">
        <v>892</v>
      </c>
      <c r="L9" s="1" t="str">
        <f>IFERROR(VLOOKUP(C9,pagamenti!#REF!,7,FALSE),"")</f>
        <v/>
      </c>
      <c r="M9" s="2" t="e">
        <f t="shared" si="1"/>
        <v>#VALUE!</v>
      </c>
      <c r="N9" s="2" t="e">
        <f t="shared" si="2"/>
        <v>#VALUE!</v>
      </c>
    </row>
    <row r="10" spans="1:14" x14ac:dyDescent="0.35">
      <c r="A10">
        <v>699</v>
      </c>
      <c r="B10">
        <f t="shared" si="0"/>
        <v>1</v>
      </c>
      <c r="C10" t="s">
        <v>615</v>
      </c>
      <c r="D10" s="1">
        <v>43854</v>
      </c>
      <c r="E10">
        <v>0</v>
      </c>
      <c r="F10">
        <v>1540.03</v>
      </c>
      <c r="G10" t="s">
        <v>12</v>
      </c>
      <c r="H10">
        <v>428241</v>
      </c>
      <c r="I10" s="1">
        <v>43839</v>
      </c>
      <c r="J10" t="s">
        <v>616</v>
      </c>
      <c r="K10" t="s">
        <v>617</v>
      </c>
      <c r="L10" s="1" t="str">
        <f>IFERROR(VLOOKUP(C10,pagamenti!#REF!,7,FALSE),"")</f>
        <v/>
      </c>
      <c r="M10" s="2" t="e">
        <f t="shared" si="1"/>
        <v>#VALUE!</v>
      </c>
      <c r="N10" s="2" t="e">
        <f t="shared" si="2"/>
        <v>#VALUE!</v>
      </c>
    </row>
    <row r="11" spans="1:14" x14ac:dyDescent="0.35">
      <c r="A11">
        <v>700</v>
      </c>
      <c r="B11">
        <f t="shared" si="0"/>
        <v>1</v>
      </c>
      <c r="C11" t="s">
        <v>618</v>
      </c>
      <c r="D11" s="1">
        <v>43854</v>
      </c>
      <c r="E11">
        <v>0</v>
      </c>
      <c r="F11">
        <v>1093.04</v>
      </c>
      <c r="G11" t="s">
        <v>12</v>
      </c>
      <c r="H11">
        <v>428242</v>
      </c>
      <c r="I11" s="1">
        <v>43839</v>
      </c>
      <c r="J11" t="s">
        <v>619</v>
      </c>
      <c r="K11" t="s">
        <v>617</v>
      </c>
      <c r="L11" s="1" t="str">
        <f>IFERROR(VLOOKUP(C11,pagamenti!#REF!,7,FALSE),"")</f>
        <v/>
      </c>
      <c r="M11" s="2" t="e">
        <f t="shared" si="1"/>
        <v>#VALUE!</v>
      </c>
      <c r="N11" s="2" t="e">
        <f t="shared" si="2"/>
        <v>#VALUE!</v>
      </c>
    </row>
    <row r="12" spans="1:14" x14ac:dyDescent="0.35">
      <c r="A12">
        <v>673</v>
      </c>
      <c r="B12">
        <f t="shared" si="0"/>
        <v>1</v>
      </c>
      <c r="C12" t="s">
        <v>589</v>
      </c>
      <c r="D12" s="1">
        <v>43890</v>
      </c>
      <c r="E12">
        <v>0</v>
      </c>
      <c r="F12">
        <v>478.89</v>
      </c>
      <c r="G12" t="s">
        <v>482</v>
      </c>
      <c r="H12">
        <v>28316</v>
      </c>
      <c r="I12" s="1">
        <v>43840</v>
      </c>
      <c r="J12" t="s">
        <v>590</v>
      </c>
      <c r="K12" t="s">
        <v>588</v>
      </c>
      <c r="L12" s="1" t="str">
        <f>IFERROR(VLOOKUP(C12,pagamenti!#REF!,7,FALSE),"")</f>
        <v/>
      </c>
      <c r="M12" s="2" t="e">
        <f t="shared" si="1"/>
        <v>#VALUE!</v>
      </c>
      <c r="N12" s="2" t="e">
        <f t="shared" si="2"/>
        <v>#VALUE!</v>
      </c>
    </row>
    <row r="13" spans="1:14" x14ac:dyDescent="0.35">
      <c r="A13">
        <v>806</v>
      </c>
      <c r="B13">
        <f t="shared" si="0"/>
        <v>1</v>
      </c>
      <c r="C13" t="s">
        <v>518</v>
      </c>
      <c r="D13" s="1">
        <v>43890</v>
      </c>
      <c r="E13">
        <v>0</v>
      </c>
      <c r="F13">
        <v>6840.32</v>
      </c>
      <c r="G13" t="s">
        <v>12</v>
      </c>
      <c r="H13">
        <v>3</v>
      </c>
      <c r="I13" s="1">
        <v>43843</v>
      </c>
      <c r="J13" t="s">
        <v>724</v>
      </c>
      <c r="K13" t="s">
        <v>725</v>
      </c>
      <c r="L13" s="1" t="str">
        <f>IFERROR(VLOOKUP(C13,pagamenti!#REF!,7,FALSE),"")</f>
        <v/>
      </c>
      <c r="M13" s="2" t="e">
        <f t="shared" si="1"/>
        <v>#VALUE!</v>
      </c>
      <c r="N13" s="2" t="e">
        <f t="shared" si="2"/>
        <v>#VALUE!</v>
      </c>
    </row>
    <row r="14" spans="1:14" x14ac:dyDescent="0.35">
      <c r="A14">
        <v>247</v>
      </c>
      <c r="B14">
        <f t="shared" si="0"/>
        <v>1</v>
      </c>
      <c r="C14" t="s">
        <v>222</v>
      </c>
      <c r="D14" s="1">
        <v>43890</v>
      </c>
      <c r="E14">
        <v>0</v>
      </c>
      <c r="F14">
        <v>40916.35</v>
      </c>
      <c r="G14" t="s">
        <v>12</v>
      </c>
      <c r="H14">
        <v>324</v>
      </c>
      <c r="I14" s="1">
        <v>43844</v>
      </c>
      <c r="J14" t="s">
        <v>223</v>
      </c>
      <c r="K14" t="s">
        <v>221</v>
      </c>
      <c r="L14" s="1" t="str">
        <f>IFERROR(VLOOKUP(C14,pagamenti!#REF!,7,FALSE),"")</f>
        <v/>
      </c>
      <c r="M14" s="2" t="e">
        <f t="shared" si="1"/>
        <v>#VALUE!</v>
      </c>
      <c r="N14" s="2" t="e">
        <f t="shared" si="2"/>
        <v>#VALUE!</v>
      </c>
    </row>
    <row r="15" spans="1:14" x14ac:dyDescent="0.35">
      <c r="A15">
        <v>603</v>
      </c>
      <c r="B15">
        <f t="shared" si="0"/>
        <v>1</v>
      </c>
      <c r="C15" t="s">
        <v>522</v>
      </c>
      <c r="D15" s="1">
        <v>43859</v>
      </c>
      <c r="E15">
        <v>0</v>
      </c>
      <c r="F15">
        <v>155.44</v>
      </c>
      <c r="G15" t="s">
        <v>12</v>
      </c>
      <c r="H15">
        <v>1947</v>
      </c>
      <c r="I15" s="1">
        <v>43844</v>
      </c>
      <c r="J15" t="s">
        <v>523</v>
      </c>
      <c r="K15" t="s">
        <v>524</v>
      </c>
      <c r="L15" s="1" t="str">
        <f>IFERROR(VLOOKUP(C15,pagamenti!#REF!,7,FALSE),"")</f>
        <v/>
      </c>
      <c r="M15" s="2" t="e">
        <f t="shared" si="1"/>
        <v>#VALUE!</v>
      </c>
      <c r="N15" s="2" t="e">
        <f t="shared" si="2"/>
        <v>#VALUE!</v>
      </c>
    </row>
    <row r="16" spans="1:14" x14ac:dyDescent="0.35">
      <c r="A16">
        <v>1062</v>
      </c>
      <c r="B16">
        <f t="shared" si="0"/>
        <v>3</v>
      </c>
      <c r="C16" t="s">
        <v>795</v>
      </c>
      <c r="D16" s="1">
        <v>43877</v>
      </c>
      <c r="E16">
        <v>0</v>
      </c>
      <c r="F16">
        <v>900</v>
      </c>
      <c r="G16" t="s">
        <v>12</v>
      </c>
      <c r="H16">
        <v>30</v>
      </c>
      <c r="I16" s="1">
        <v>43846</v>
      </c>
      <c r="J16" t="s">
        <v>962</v>
      </c>
      <c r="K16" t="s">
        <v>963</v>
      </c>
      <c r="L16" s="1">
        <v>43922</v>
      </c>
      <c r="M16" s="2">
        <f t="shared" si="1"/>
        <v>45</v>
      </c>
      <c r="N16" s="2">
        <f t="shared" si="2"/>
        <v>40500</v>
      </c>
    </row>
    <row r="17" spans="1:14" x14ac:dyDescent="0.35">
      <c r="A17">
        <v>368</v>
      </c>
      <c r="B17">
        <f t="shared" si="0"/>
        <v>1</v>
      </c>
      <c r="C17" t="s">
        <v>315</v>
      </c>
      <c r="D17" s="1">
        <v>43890</v>
      </c>
      <c r="E17">
        <v>0</v>
      </c>
      <c r="F17">
        <v>12.78</v>
      </c>
      <c r="G17" t="s">
        <v>12</v>
      </c>
      <c r="H17">
        <v>2745</v>
      </c>
      <c r="I17" s="1">
        <v>43846</v>
      </c>
      <c r="J17" t="s">
        <v>316</v>
      </c>
      <c r="K17" t="s">
        <v>314</v>
      </c>
      <c r="L17" s="1" t="str">
        <f>IFERROR(VLOOKUP(C17,pagamenti!#REF!,7,FALSE),"")</f>
        <v/>
      </c>
      <c r="M17" s="2" t="e">
        <f t="shared" si="1"/>
        <v>#VALUE!</v>
      </c>
      <c r="N17" s="2" t="e">
        <f t="shared" si="2"/>
        <v>#VALUE!</v>
      </c>
    </row>
    <row r="18" spans="1:14" x14ac:dyDescent="0.35">
      <c r="A18">
        <v>318</v>
      </c>
      <c r="B18">
        <f t="shared" si="0"/>
        <v>1</v>
      </c>
      <c r="C18" t="s">
        <v>266</v>
      </c>
      <c r="D18" s="1">
        <v>43877</v>
      </c>
      <c r="E18">
        <v>0</v>
      </c>
      <c r="F18">
        <v>230.49</v>
      </c>
      <c r="G18" t="s">
        <v>12</v>
      </c>
      <c r="H18">
        <v>177299</v>
      </c>
      <c r="I18" s="1">
        <v>43846</v>
      </c>
      <c r="J18" t="s">
        <v>267</v>
      </c>
      <c r="K18" t="s">
        <v>265</v>
      </c>
      <c r="L18" s="1" t="str">
        <f>IFERROR(VLOOKUP(C18,pagamenti!#REF!,7,FALSE),"")</f>
        <v/>
      </c>
      <c r="M18" s="2" t="e">
        <f t="shared" si="1"/>
        <v>#VALUE!</v>
      </c>
      <c r="N18" s="2" t="e">
        <f t="shared" si="2"/>
        <v>#VALUE!</v>
      </c>
    </row>
    <row r="19" spans="1:14" x14ac:dyDescent="0.35">
      <c r="A19">
        <v>814</v>
      </c>
      <c r="B19">
        <f t="shared" si="0"/>
        <v>1</v>
      </c>
      <c r="C19" t="s">
        <v>729</v>
      </c>
      <c r="D19" s="1">
        <v>43877</v>
      </c>
      <c r="E19">
        <v>0</v>
      </c>
      <c r="F19">
        <v>1844.36</v>
      </c>
      <c r="G19" t="s">
        <v>12</v>
      </c>
      <c r="H19">
        <v>510964</v>
      </c>
      <c r="I19" s="1">
        <v>43846</v>
      </c>
      <c r="J19" t="s">
        <v>730</v>
      </c>
      <c r="K19" t="s">
        <v>728</v>
      </c>
      <c r="L19" s="1" t="str">
        <f>IFERROR(VLOOKUP(C19,pagamenti!#REF!,7,FALSE),"")</f>
        <v/>
      </c>
      <c r="M19" s="2" t="e">
        <f t="shared" si="1"/>
        <v>#VALUE!</v>
      </c>
      <c r="N19" s="2" t="e">
        <f t="shared" si="2"/>
        <v>#VALUE!</v>
      </c>
    </row>
    <row r="20" spans="1:14" x14ac:dyDescent="0.35">
      <c r="A20">
        <v>320</v>
      </c>
      <c r="B20">
        <f t="shared" si="0"/>
        <v>1</v>
      </c>
      <c r="C20" t="s">
        <v>268</v>
      </c>
      <c r="D20" s="1">
        <v>43881</v>
      </c>
      <c r="E20">
        <v>0</v>
      </c>
      <c r="F20">
        <v>47.12</v>
      </c>
      <c r="G20" t="s">
        <v>12</v>
      </c>
      <c r="H20">
        <v>119</v>
      </c>
      <c r="I20" s="1">
        <v>43850</v>
      </c>
      <c r="J20" t="s">
        <v>269</v>
      </c>
      <c r="K20" t="s">
        <v>265</v>
      </c>
      <c r="L20" s="1" t="str">
        <f>IFERROR(VLOOKUP(C20,pagamenti!#REF!,7,FALSE),"")</f>
        <v/>
      </c>
      <c r="M20" s="2" t="e">
        <f t="shared" si="1"/>
        <v>#VALUE!</v>
      </c>
      <c r="N20" s="2" t="e">
        <f t="shared" si="2"/>
        <v>#VALUE!</v>
      </c>
    </row>
    <row r="21" spans="1:14" x14ac:dyDescent="0.35">
      <c r="A21">
        <v>887</v>
      </c>
      <c r="B21">
        <f t="shared" si="0"/>
        <v>3</v>
      </c>
      <c r="C21" t="s">
        <v>11</v>
      </c>
      <c r="D21" s="1">
        <v>43890</v>
      </c>
      <c r="E21">
        <v>0</v>
      </c>
      <c r="F21">
        <v>875</v>
      </c>
      <c r="G21" t="s">
        <v>12</v>
      </c>
      <c r="H21">
        <v>6</v>
      </c>
      <c r="I21" s="1">
        <v>43852</v>
      </c>
      <c r="J21" t="s">
        <v>793</v>
      </c>
      <c r="K21" t="s">
        <v>794</v>
      </c>
      <c r="L21" s="1">
        <v>43922</v>
      </c>
      <c r="M21" s="2">
        <f t="shared" si="1"/>
        <v>32</v>
      </c>
      <c r="N21" s="2">
        <f t="shared" si="2"/>
        <v>28000</v>
      </c>
    </row>
    <row r="22" spans="1:14" x14ac:dyDescent="0.35">
      <c r="A22">
        <v>37</v>
      </c>
      <c r="B22">
        <f t="shared" si="0"/>
        <v>5</v>
      </c>
      <c r="C22" t="s">
        <v>15</v>
      </c>
      <c r="D22" s="1">
        <v>43921</v>
      </c>
      <c r="E22">
        <v>0</v>
      </c>
      <c r="F22">
        <v>29354.49</v>
      </c>
      <c r="G22" t="s">
        <v>12</v>
      </c>
      <c r="H22">
        <v>1</v>
      </c>
      <c r="I22" s="1">
        <v>43852</v>
      </c>
      <c r="J22" t="s">
        <v>16</v>
      </c>
      <c r="K22" t="s">
        <v>13</v>
      </c>
      <c r="L22" s="1" t="str">
        <f>IFERROR(VLOOKUP(C22,pagamenti!#REF!,7,FALSE),"")</f>
        <v/>
      </c>
      <c r="M22" s="2" t="e">
        <f t="shared" si="1"/>
        <v>#VALUE!</v>
      </c>
      <c r="N22" s="2" t="e">
        <f t="shared" si="2"/>
        <v>#VALUE!</v>
      </c>
    </row>
    <row r="23" spans="1:14" x14ac:dyDescent="0.35">
      <c r="A23">
        <v>587</v>
      </c>
      <c r="B23">
        <f t="shared" si="0"/>
        <v>2</v>
      </c>
      <c r="C23" t="s">
        <v>185</v>
      </c>
      <c r="D23" s="1">
        <v>43890</v>
      </c>
      <c r="E23">
        <v>0</v>
      </c>
      <c r="F23">
        <v>440</v>
      </c>
      <c r="G23" t="s">
        <v>12</v>
      </c>
      <c r="H23">
        <v>605</v>
      </c>
      <c r="I23" s="1">
        <v>43854</v>
      </c>
      <c r="J23" t="s">
        <v>514</v>
      </c>
      <c r="K23" t="s">
        <v>513</v>
      </c>
      <c r="L23" s="1">
        <v>43922</v>
      </c>
      <c r="M23" s="2">
        <f t="shared" si="1"/>
        <v>32</v>
      </c>
      <c r="N23" s="2">
        <f t="shared" si="2"/>
        <v>14080</v>
      </c>
    </row>
    <row r="24" spans="1:14" x14ac:dyDescent="0.35">
      <c r="A24">
        <v>796</v>
      </c>
      <c r="B24">
        <f t="shared" si="0"/>
        <v>1</v>
      </c>
      <c r="C24" t="s">
        <v>714</v>
      </c>
      <c r="D24" s="1">
        <v>43889</v>
      </c>
      <c r="E24">
        <v>0</v>
      </c>
      <c r="F24">
        <v>2500</v>
      </c>
      <c r="G24" t="s">
        <v>12</v>
      </c>
      <c r="H24">
        <v>35</v>
      </c>
      <c r="I24" s="1">
        <v>43858</v>
      </c>
      <c r="J24" t="s">
        <v>715</v>
      </c>
      <c r="K24" t="s">
        <v>716</v>
      </c>
      <c r="L24" s="1" t="str">
        <f>IFERROR(VLOOKUP(C24,pagamenti!#REF!,7,FALSE),"")</f>
        <v/>
      </c>
      <c r="M24" s="2" t="e">
        <f t="shared" si="1"/>
        <v>#VALUE!</v>
      </c>
      <c r="N24" s="2" t="e">
        <f t="shared" si="2"/>
        <v>#VALUE!</v>
      </c>
    </row>
    <row r="25" spans="1:14" x14ac:dyDescent="0.35">
      <c r="A25">
        <v>574</v>
      </c>
      <c r="B25">
        <f t="shared" si="0"/>
        <v>2</v>
      </c>
      <c r="C25" t="s">
        <v>238</v>
      </c>
      <c r="D25" s="1">
        <v>43890</v>
      </c>
      <c r="E25">
        <v>0</v>
      </c>
      <c r="F25">
        <v>6333.34</v>
      </c>
      <c r="G25" t="s">
        <v>10</v>
      </c>
      <c r="H25">
        <v>20</v>
      </c>
      <c r="I25" s="1">
        <v>43860</v>
      </c>
      <c r="J25" t="s">
        <v>506</v>
      </c>
      <c r="K25" t="s">
        <v>505</v>
      </c>
      <c r="L25" s="1" t="str">
        <f>IFERROR(VLOOKUP(C25,pagamenti!#REF!,7,FALSE),"")</f>
        <v/>
      </c>
      <c r="M25" s="2" t="e">
        <f t="shared" si="1"/>
        <v>#VALUE!</v>
      </c>
      <c r="N25" s="2" t="e">
        <f t="shared" si="2"/>
        <v>#VALUE!</v>
      </c>
    </row>
    <row r="26" spans="1:14" x14ac:dyDescent="0.35">
      <c r="A26">
        <v>414</v>
      </c>
      <c r="B26">
        <f t="shared" si="0"/>
        <v>1</v>
      </c>
      <c r="C26" t="s">
        <v>359</v>
      </c>
      <c r="D26" s="1">
        <v>43890</v>
      </c>
      <c r="E26">
        <v>0</v>
      </c>
      <c r="F26">
        <v>13.78</v>
      </c>
      <c r="G26" t="s">
        <v>12</v>
      </c>
      <c r="H26">
        <v>289</v>
      </c>
      <c r="I26" s="1">
        <v>43860</v>
      </c>
      <c r="J26" t="s">
        <v>360</v>
      </c>
      <c r="K26" t="s">
        <v>356</v>
      </c>
      <c r="L26" s="1">
        <v>43860</v>
      </c>
      <c r="M26" s="2">
        <f t="shared" si="1"/>
        <v>-30</v>
      </c>
      <c r="N26" s="2">
        <f t="shared" si="2"/>
        <v>-413.4</v>
      </c>
    </row>
    <row r="27" spans="1:14" x14ac:dyDescent="0.35">
      <c r="A27">
        <v>380</v>
      </c>
      <c r="B27">
        <f t="shared" si="0"/>
        <v>4</v>
      </c>
      <c r="C27" t="s">
        <v>231</v>
      </c>
      <c r="D27" s="1">
        <v>43890</v>
      </c>
      <c r="E27">
        <v>0</v>
      </c>
      <c r="F27">
        <v>1200</v>
      </c>
      <c r="G27" t="s">
        <v>12</v>
      </c>
      <c r="H27">
        <v>7</v>
      </c>
      <c r="I27" s="1">
        <v>43861</v>
      </c>
      <c r="J27" t="s">
        <v>327</v>
      </c>
      <c r="K27" t="s">
        <v>328</v>
      </c>
      <c r="L27" s="1">
        <v>43922</v>
      </c>
      <c r="M27" s="2">
        <f t="shared" si="1"/>
        <v>32</v>
      </c>
      <c r="N27" s="2">
        <f t="shared" si="2"/>
        <v>38400</v>
      </c>
    </row>
    <row r="28" spans="1:14" x14ac:dyDescent="0.35">
      <c r="A28">
        <v>38</v>
      </c>
      <c r="B28">
        <f t="shared" si="0"/>
        <v>4</v>
      </c>
      <c r="C28" t="s">
        <v>17</v>
      </c>
      <c r="D28" s="1">
        <v>43921</v>
      </c>
      <c r="E28">
        <v>0</v>
      </c>
      <c r="F28">
        <v>4299.51</v>
      </c>
      <c r="G28" t="s">
        <v>12</v>
      </c>
      <c r="H28">
        <v>8</v>
      </c>
      <c r="I28" s="1">
        <v>43861</v>
      </c>
      <c r="J28" t="s">
        <v>18</v>
      </c>
      <c r="K28" t="s">
        <v>13</v>
      </c>
      <c r="L28" s="1" t="str">
        <f>IFERROR(VLOOKUP(C28,pagamenti!#REF!,7,FALSE),"")</f>
        <v/>
      </c>
      <c r="M28" s="2" t="e">
        <f t="shared" si="1"/>
        <v>#VALUE!</v>
      </c>
      <c r="N28" s="2" t="e">
        <f t="shared" si="2"/>
        <v>#VALUE!</v>
      </c>
    </row>
    <row r="29" spans="1:14" x14ac:dyDescent="0.35">
      <c r="A29">
        <v>40</v>
      </c>
      <c r="B29">
        <f t="shared" si="0"/>
        <v>1</v>
      </c>
      <c r="C29" t="s">
        <v>20</v>
      </c>
      <c r="D29" s="1">
        <v>43921</v>
      </c>
      <c r="E29">
        <v>0</v>
      </c>
      <c r="F29">
        <v>1.1200000000000001</v>
      </c>
      <c r="G29" t="s">
        <v>12</v>
      </c>
      <c r="H29">
        <v>11</v>
      </c>
      <c r="I29" s="1">
        <v>43861</v>
      </c>
      <c r="J29" t="s">
        <v>21</v>
      </c>
      <c r="K29" t="s">
        <v>13</v>
      </c>
      <c r="L29" s="1" t="str">
        <f>IFERROR(VLOOKUP(C29,pagamenti!#REF!,7,FALSE),"")</f>
        <v/>
      </c>
      <c r="M29" s="2" t="e">
        <f t="shared" si="1"/>
        <v>#VALUE!</v>
      </c>
      <c r="N29" s="2" t="e">
        <f t="shared" si="2"/>
        <v>#VALUE!</v>
      </c>
    </row>
    <row r="30" spans="1:14" x14ac:dyDescent="0.35">
      <c r="A30">
        <v>41</v>
      </c>
      <c r="B30">
        <f t="shared" si="0"/>
        <v>3</v>
      </c>
      <c r="C30" t="s">
        <v>22</v>
      </c>
      <c r="D30" s="1">
        <v>43921</v>
      </c>
      <c r="E30">
        <v>0</v>
      </c>
      <c r="F30">
        <v>589.84</v>
      </c>
      <c r="G30" t="s">
        <v>12</v>
      </c>
      <c r="H30">
        <v>12</v>
      </c>
      <c r="I30" s="1">
        <v>43861</v>
      </c>
      <c r="J30" t="s">
        <v>23</v>
      </c>
      <c r="K30" t="s">
        <v>13</v>
      </c>
      <c r="L30" s="1" t="str">
        <f>IFERROR(VLOOKUP(C30,pagamenti!#REF!,7,FALSE),"")</f>
        <v/>
      </c>
      <c r="M30" s="2" t="e">
        <f t="shared" si="1"/>
        <v>#VALUE!</v>
      </c>
      <c r="N30" s="2" t="e">
        <f t="shared" si="2"/>
        <v>#VALUE!</v>
      </c>
    </row>
    <row r="31" spans="1:14" x14ac:dyDescent="0.35">
      <c r="A31">
        <v>42</v>
      </c>
      <c r="B31">
        <f t="shared" si="0"/>
        <v>3</v>
      </c>
      <c r="C31" t="s">
        <v>24</v>
      </c>
      <c r="D31" s="1">
        <v>43921</v>
      </c>
      <c r="E31">
        <v>0</v>
      </c>
      <c r="F31">
        <v>242.86</v>
      </c>
      <c r="G31" t="s">
        <v>12</v>
      </c>
      <c r="H31">
        <v>13</v>
      </c>
      <c r="I31" s="1">
        <v>43861</v>
      </c>
      <c r="J31" t="s">
        <v>25</v>
      </c>
      <c r="K31" t="s">
        <v>13</v>
      </c>
      <c r="L31" s="1" t="str">
        <f>IFERROR(VLOOKUP(C31,pagamenti!#REF!,7,FALSE),"")</f>
        <v/>
      </c>
      <c r="M31" s="2" t="e">
        <f t="shared" si="1"/>
        <v>#VALUE!</v>
      </c>
      <c r="N31" s="2" t="e">
        <f t="shared" si="2"/>
        <v>#VALUE!</v>
      </c>
    </row>
    <row r="32" spans="1:14" x14ac:dyDescent="0.35">
      <c r="A32">
        <v>1066</v>
      </c>
      <c r="B32">
        <f t="shared" si="0"/>
        <v>3</v>
      </c>
      <c r="C32" t="s">
        <v>24</v>
      </c>
      <c r="D32" s="1">
        <v>43890</v>
      </c>
      <c r="E32">
        <v>0</v>
      </c>
      <c r="F32">
        <v>290.39999999999998</v>
      </c>
      <c r="G32" t="s">
        <v>12</v>
      </c>
      <c r="H32">
        <v>13</v>
      </c>
      <c r="I32" s="1">
        <v>43861</v>
      </c>
      <c r="J32" t="s">
        <v>965</v>
      </c>
      <c r="K32" t="s">
        <v>964</v>
      </c>
      <c r="L32" s="1">
        <v>43922</v>
      </c>
      <c r="M32" s="2">
        <f t="shared" si="1"/>
        <v>32</v>
      </c>
      <c r="N32" s="2">
        <f t="shared" si="2"/>
        <v>9292.7999999999993</v>
      </c>
    </row>
    <row r="33" spans="1:14" x14ac:dyDescent="0.35">
      <c r="A33">
        <v>43</v>
      </c>
      <c r="B33">
        <f t="shared" si="0"/>
        <v>3</v>
      </c>
      <c r="C33" t="s">
        <v>26</v>
      </c>
      <c r="D33" s="1">
        <v>43921</v>
      </c>
      <c r="E33">
        <v>0</v>
      </c>
      <c r="F33">
        <v>3781.4</v>
      </c>
      <c r="G33" t="s">
        <v>12</v>
      </c>
      <c r="H33">
        <v>14</v>
      </c>
      <c r="I33" s="1">
        <v>43861</v>
      </c>
      <c r="J33" t="s">
        <v>27</v>
      </c>
      <c r="K33" t="s">
        <v>13</v>
      </c>
      <c r="L33" s="1" t="str">
        <f>IFERROR(VLOOKUP(C33,pagamenti!#REF!,7,FALSE),"")</f>
        <v/>
      </c>
      <c r="M33" s="2" t="e">
        <f t="shared" si="1"/>
        <v>#VALUE!</v>
      </c>
      <c r="N33" s="2" t="e">
        <f t="shared" si="2"/>
        <v>#VALUE!</v>
      </c>
    </row>
    <row r="34" spans="1:14" x14ac:dyDescent="0.35">
      <c r="A34">
        <v>44</v>
      </c>
      <c r="B34">
        <f t="shared" ref="B34:B65" si="3">COUNTIF($C$2:$C$474,C34)</f>
        <v>1</v>
      </c>
      <c r="C34" t="s">
        <v>28</v>
      </c>
      <c r="D34" s="1">
        <v>43921</v>
      </c>
      <c r="E34">
        <v>0</v>
      </c>
      <c r="F34">
        <v>90.74</v>
      </c>
      <c r="G34" t="s">
        <v>12</v>
      </c>
      <c r="H34">
        <v>15</v>
      </c>
      <c r="I34" s="1">
        <v>43861</v>
      </c>
      <c r="J34" t="s">
        <v>29</v>
      </c>
      <c r="K34" t="s">
        <v>13</v>
      </c>
      <c r="L34" s="1" t="str">
        <f>IFERROR(VLOOKUP(C34,pagamenti!#REF!,7,FALSE),"")</f>
        <v/>
      </c>
      <c r="M34" s="2" t="e">
        <f t="shared" si="1"/>
        <v>#VALUE!</v>
      </c>
      <c r="N34" s="2" t="e">
        <f t="shared" si="2"/>
        <v>#VALUE!</v>
      </c>
    </row>
    <row r="35" spans="1:14" x14ac:dyDescent="0.35">
      <c r="A35">
        <v>45</v>
      </c>
      <c r="B35">
        <f t="shared" si="3"/>
        <v>1</v>
      </c>
      <c r="C35" t="s">
        <v>30</v>
      </c>
      <c r="D35" s="1">
        <v>43921</v>
      </c>
      <c r="E35">
        <v>0</v>
      </c>
      <c r="F35">
        <v>1.1200000000000001</v>
      </c>
      <c r="G35" t="s">
        <v>12</v>
      </c>
      <c r="H35">
        <v>16</v>
      </c>
      <c r="I35" s="1">
        <v>43861</v>
      </c>
      <c r="J35" t="s">
        <v>31</v>
      </c>
      <c r="K35" t="s">
        <v>13</v>
      </c>
      <c r="L35" s="1" t="str">
        <f>IFERROR(VLOOKUP(C35,pagamenti!#REF!,7,FALSE),"")</f>
        <v/>
      </c>
      <c r="M35" s="2" t="e">
        <f t="shared" si="1"/>
        <v>#VALUE!</v>
      </c>
      <c r="N35" s="2" t="e">
        <f t="shared" si="2"/>
        <v>#VALUE!</v>
      </c>
    </row>
    <row r="36" spans="1:14" x14ac:dyDescent="0.35">
      <c r="A36">
        <v>46</v>
      </c>
      <c r="B36">
        <f t="shared" si="3"/>
        <v>1</v>
      </c>
      <c r="C36" t="s">
        <v>32</v>
      </c>
      <c r="D36" s="1">
        <v>43921</v>
      </c>
      <c r="E36">
        <v>0</v>
      </c>
      <c r="F36">
        <v>10614.66</v>
      </c>
      <c r="G36" t="s">
        <v>12</v>
      </c>
      <c r="H36">
        <v>21</v>
      </c>
      <c r="I36" s="1">
        <v>43861</v>
      </c>
      <c r="J36" t="s">
        <v>33</v>
      </c>
      <c r="K36" t="s">
        <v>13</v>
      </c>
      <c r="L36" s="1" t="str">
        <f>IFERROR(VLOOKUP(C36,pagamenti!#REF!,7,FALSE),"")</f>
        <v/>
      </c>
      <c r="M36" s="2" t="e">
        <f t="shared" si="1"/>
        <v>#VALUE!</v>
      </c>
      <c r="N36" s="2" t="e">
        <f t="shared" si="2"/>
        <v>#VALUE!</v>
      </c>
    </row>
    <row r="37" spans="1:14" x14ac:dyDescent="0.35">
      <c r="A37">
        <v>47</v>
      </c>
      <c r="B37">
        <f t="shared" si="3"/>
        <v>1</v>
      </c>
      <c r="C37" t="s">
        <v>34</v>
      </c>
      <c r="D37" s="1">
        <v>43921</v>
      </c>
      <c r="E37">
        <v>0</v>
      </c>
      <c r="F37">
        <v>4719.5200000000004</v>
      </c>
      <c r="G37" t="s">
        <v>12</v>
      </c>
      <c r="H37">
        <v>22</v>
      </c>
      <c r="I37" s="1">
        <v>43861</v>
      </c>
      <c r="J37" t="s">
        <v>35</v>
      </c>
      <c r="K37" t="s">
        <v>13</v>
      </c>
      <c r="L37" s="1" t="str">
        <f>IFERROR(VLOOKUP(C37,pagamenti!#REF!,7,FALSE),"")</f>
        <v/>
      </c>
      <c r="M37" s="2" t="e">
        <f t="shared" si="1"/>
        <v>#VALUE!</v>
      </c>
      <c r="N37" s="2" t="e">
        <f t="shared" si="2"/>
        <v>#VALUE!</v>
      </c>
    </row>
    <row r="38" spans="1:14" x14ac:dyDescent="0.35">
      <c r="A38">
        <v>48</v>
      </c>
      <c r="B38">
        <f t="shared" si="3"/>
        <v>1</v>
      </c>
      <c r="C38" t="s">
        <v>36</v>
      </c>
      <c r="D38" s="1">
        <v>43921</v>
      </c>
      <c r="E38">
        <v>0</v>
      </c>
      <c r="F38">
        <v>458.79</v>
      </c>
      <c r="G38" t="s">
        <v>12</v>
      </c>
      <c r="H38">
        <v>23</v>
      </c>
      <c r="I38" s="1">
        <v>43861</v>
      </c>
      <c r="J38" t="s">
        <v>37</v>
      </c>
      <c r="K38" t="s">
        <v>13</v>
      </c>
      <c r="L38" s="1" t="str">
        <f>IFERROR(VLOOKUP(C38,pagamenti!#REF!,7,FALSE),"")</f>
        <v/>
      </c>
      <c r="M38" s="2" t="e">
        <f t="shared" si="1"/>
        <v>#VALUE!</v>
      </c>
      <c r="N38" s="2" t="e">
        <f t="shared" si="2"/>
        <v>#VALUE!</v>
      </c>
    </row>
    <row r="39" spans="1:14" x14ac:dyDescent="0.35">
      <c r="A39">
        <v>49</v>
      </c>
      <c r="B39">
        <f t="shared" si="3"/>
        <v>1</v>
      </c>
      <c r="C39" t="s">
        <v>38</v>
      </c>
      <c r="D39" s="1">
        <v>43921</v>
      </c>
      <c r="E39">
        <v>0</v>
      </c>
      <c r="F39">
        <v>401.98</v>
      </c>
      <c r="G39" t="s">
        <v>12</v>
      </c>
      <c r="H39">
        <v>24</v>
      </c>
      <c r="I39" s="1">
        <v>43861</v>
      </c>
      <c r="J39" t="s">
        <v>39</v>
      </c>
      <c r="K39" t="s">
        <v>13</v>
      </c>
      <c r="L39" s="1" t="str">
        <f>IFERROR(VLOOKUP(C39,pagamenti!#REF!,7,FALSE),"")</f>
        <v/>
      </c>
      <c r="M39" s="2" t="e">
        <f t="shared" si="1"/>
        <v>#VALUE!</v>
      </c>
      <c r="N39" s="2" t="e">
        <f t="shared" si="2"/>
        <v>#VALUE!</v>
      </c>
    </row>
    <row r="40" spans="1:14" x14ac:dyDescent="0.35">
      <c r="A40">
        <v>302</v>
      </c>
      <c r="B40">
        <f t="shared" si="3"/>
        <v>1</v>
      </c>
      <c r="C40" t="s">
        <v>254</v>
      </c>
      <c r="D40" s="1">
        <v>43890</v>
      </c>
      <c r="E40">
        <v>0</v>
      </c>
      <c r="F40">
        <v>85</v>
      </c>
      <c r="G40" t="s">
        <v>12</v>
      </c>
      <c r="H40">
        <v>33</v>
      </c>
      <c r="I40" s="1">
        <v>43861</v>
      </c>
      <c r="J40" t="s">
        <v>255</v>
      </c>
      <c r="K40" t="s">
        <v>253</v>
      </c>
      <c r="L40" s="1" t="str">
        <f>IFERROR(VLOOKUP(C40,pagamenti!#REF!,7,FALSE),"")</f>
        <v/>
      </c>
      <c r="M40" s="2" t="e">
        <f t="shared" si="1"/>
        <v>#VALUE!</v>
      </c>
      <c r="N40" s="2" t="e">
        <f t="shared" si="2"/>
        <v>#VALUE!</v>
      </c>
    </row>
    <row r="41" spans="1:14" x14ac:dyDescent="0.35">
      <c r="A41">
        <v>303</v>
      </c>
      <c r="B41">
        <f t="shared" si="3"/>
        <v>2</v>
      </c>
      <c r="C41" t="s">
        <v>242</v>
      </c>
      <c r="D41" s="1">
        <v>43890</v>
      </c>
      <c r="E41">
        <v>0</v>
      </c>
      <c r="F41">
        <v>85</v>
      </c>
      <c r="G41" t="s">
        <v>12</v>
      </c>
      <c r="H41">
        <v>34</v>
      </c>
      <c r="I41" s="1">
        <v>43861</v>
      </c>
      <c r="J41" t="s">
        <v>256</v>
      </c>
      <c r="K41" t="s">
        <v>253</v>
      </c>
      <c r="L41" s="1">
        <v>43922</v>
      </c>
      <c r="M41" s="2">
        <f t="shared" si="1"/>
        <v>32</v>
      </c>
      <c r="N41" s="2">
        <f t="shared" si="2"/>
        <v>2720</v>
      </c>
    </row>
    <row r="42" spans="1:14" x14ac:dyDescent="0.35">
      <c r="A42">
        <v>504</v>
      </c>
      <c r="B42">
        <f t="shared" si="3"/>
        <v>1</v>
      </c>
      <c r="C42" t="s">
        <v>420</v>
      </c>
      <c r="D42" s="1">
        <v>43890</v>
      </c>
      <c r="E42">
        <v>0</v>
      </c>
      <c r="F42">
        <v>1800</v>
      </c>
      <c r="G42" t="s">
        <v>12</v>
      </c>
      <c r="H42">
        <v>43</v>
      </c>
      <c r="I42" s="1">
        <v>43861</v>
      </c>
      <c r="J42" t="s">
        <v>447</v>
      </c>
      <c r="K42" t="s">
        <v>446</v>
      </c>
      <c r="L42" s="1" t="str">
        <f>IFERROR(VLOOKUP(C42,pagamenti!#REF!,7,FALSE),"")</f>
        <v/>
      </c>
      <c r="M42" s="2" t="e">
        <f t="shared" si="1"/>
        <v>#VALUE!</v>
      </c>
      <c r="N42" s="2" t="e">
        <f t="shared" si="2"/>
        <v>#VALUE!</v>
      </c>
    </row>
    <row r="43" spans="1:14" x14ac:dyDescent="0.35">
      <c r="A43">
        <v>895</v>
      </c>
      <c r="B43">
        <f t="shared" si="3"/>
        <v>1</v>
      </c>
      <c r="C43" t="s">
        <v>422</v>
      </c>
      <c r="D43" s="1">
        <v>43890</v>
      </c>
      <c r="E43">
        <v>0</v>
      </c>
      <c r="F43">
        <v>26280.7</v>
      </c>
      <c r="G43" t="s">
        <v>12</v>
      </c>
      <c r="H43">
        <v>46</v>
      </c>
      <c r="I43" s="1">
        <v>43861</v>
      </c>
      <c r="J43" t="s">
        <v>799</v>
      </c>
      <c r="K43" t="s">
        <v>800</v>
      </c>
      <c r="L43" s="1">
        <v>43922</v>
      </c>
      <c r="M43" s="2">
        <f t="shared" si="1"/>
        <v>32</v>
      </c>
      <c r="N43" s="2">
        <f t="shared" si="2"/>
        <v>840982.4</v>
      </c>
    </row>
    <row r="44" spans="1:14" x14ac:dyDescent="0.35">
      <c r="A44">
        <v>382</v>
      </c>
      <c r="B44">
        <f t="shared" si="3"/>
        <v>1</v>
      </c>
      <c r="C44" t="s">
        <v>329</v>
      </c>
      <c r="D44" s="1">
        <v>43890</v>
      </c>
      <c r="E44">
        <v>0</v>
      </c>
      <c r="F44">
        <v>1200</v>
      </c>
      <c r="G44" t="s">
        <v>12</v>
      </c>
      <c r="H44">
        <v>73</v>
      </c>
      <c r="I44" s="1">
        <v>43861</v>
      </c>
      <c r="J44" t="s">
        <v>330</v>
      </c>
      <c r="K44" t="s">
        <v>328</v>
      </c>
      <c r="L44" s="1" t="str">
        <f>IFERROR(VLOOKUP(C44,pagamenti!#REF!,7,FALSE),"")</f>
        <v/>
      </c>
      <c r="M44" s="2" t="e">
        <f t="shared" si="1"/>
        <v>#VALUE!</v>
      </c>
      <c r="N44" s="2" t="e">
        <f t="shared" si="2"/>
        <v>#VALUE!</v>
      </c>
    </row>
    <row r="45" spans="1:14" x14ac:dyDescent="0.35">
      <c r="A45">
        <v>967</v>
      </c>
      <c r="B45">
        <f t="shared" si="3"/>
        <v>1</v>
      </c>
      <c r="C45" t="s">
        <v>423</v>
      </c>
      <c r="D45" s="1">
        <v>43890</v>
      </c>
      <c r="E45">
        <v>0</v>
      </c>
      <c r="F45">
        <v>289.89999999999998</v>
      </c>
      <c r="G45" t="s">
        <v>12</v>
      </c>
      <c r="H45">
        <v>87</v>
      </c>
      <c r="I45" s="1">
        <v>43861</v>
      </c>
      <c r="J45" t="s">
        <v>865</v>
      </c>
      <c r="K45" t="s">
        <v>864</v>
      </c>
      <c r="L45" s="1" t="str">
        <f>IFERROR(VLOOKUP(C45,pagamenti!#REF!,7,FALSE),"")</f>
        <v/>
      </c>
      <c r="M45" s="2" t="e">
        <f t="shared" si="1"/>
        <v>#VALUE!</v>
      </c>
      <c r="N45" s="2" t="e">
        <f t="shared" si="2"/>
        <v>#VALUE!</v>
      </c>
    </row>
    <row r="46" spans="1:14" x14ac:dyDescent="0.35">
      <c r="A46">
        <v>968</v>
      </c>
      <c r="B46">
        <f t="shared" si="3"/>
        <v>1</v>
      </c>
      <c r="C46" t="s">
        <v>424</v>
      </c>
      <c r="D46" s="1">
        <v>43890</v>
      </c>
      <c r="E46">
        <v>0</v>
      </c>
      <c r="F46">
        <v>2485.4</v>
      </c>
      <c r="G46" t="s">
        <v>12</v>
      </c>
      <c r="H46">
        <v>88</v>
      </c>
      <c r="I46" s="1">
        <v>43861</v>
      </c>
      <c r="J46" t="s">
        <v>866</v>
      </c>
      <c r="K46" t="s">
        <v>864</v>
      </c>
      <c r="L46" s="1" t="str">
        <f>IFERROR(VLOOKUP(C46,pagamenti!#REF!,7,FALSE),"")</f>
        <v/>
      </c>
      <c r="M46" s="2" t="e">
        <f t="shared" si="1"/>
        <v>#VALUE!</v>
      </c>
      <c r="N46" s="2" t="e">
        <f t="shared" si="2"/>
        <v>#VALUE!</v>
      </c>
    </row>
    <row r="47" spans="1:14" x14ac:dyDescent="0.35">
      <c r="A47">
        <v>639</v>
      </c>
      <c r="B47">
        <f t="shared" si="3"/>
        <v>1</v>
      </c>
      <c r="C47" t="s">
        <v>557</v>
      </c>
      <c r="D47" s="1">
        <v>43890</v>
      </c>
      <c r="E47">
        <v>0</v>
      </c>
      <c r="F47">
        <v>450</v>
      </c>
      <c r="G47" t="s">
        <v>12</v>
      </c>
      <c r="H47">
        <v>897</v>
      </c>
      <c r="I47" s="1">
        <v>43861</v>
      </c>
      <c r="J47" t="s">
        <v>558</v>
      </c>
      <c r="K47" t="s">
        <v>559</v>
      </c>
      <c r="L47" s="1" t="str">
        <f>IFERROR(VLOOKUP(C47,pagamenti!#REF!,7,FALSE),"")</f>
        <v/>
      </c>
      <c r="M47" s="2" t="e">
        <f t="shared" si="1"/>
        <v>#VALUE!</v>
      </c>
      <c r="N47" s="2" t="e">
        <f t="shared" si="2"/>
        <v>#VALUE!</v>
      </c>
    </row>
    <row r="48" spans="1:14" x14ac:dyDescent="0.35">
      <c r="A48">
        <v>490</v>
      </c>
      <c r="B48">
        <f t="shared" si="3"/>
        <v>1</v>
      </c>
      <c r="C48" t="s">
        <v>434</v>
      </c>
      <c r="D48" s="1">
        <v>43876</v>
      </c>
      <c r="E48">
        <v>0</v>
      </c>
      <c r="F48">
        <v>551.25</v>
      </c>
      <c r="G48" t="s">
        <v>12</v>
      </c>
      <c r="H48">
        <v>3843</v>
      </c>
      <c r="I48" s="1">
        <v>43861</v>
      </c>
      <c r="J48" t="s">
        <v>435</v>
      </c>
      <c r="K48" t="s">
        <v>431</v>
      </c>
      <c r="L48" s="1" t="str">
        <f>IFERROR(VLOOKUP(C48,pagamenti!#REF!,7,FALSE),"")</f>
        <v/>
      </c>
      <c r="M48" s="2" t="e">
        <f t="shared" si="1"/>
        <v>#VALUE!</v>
      </c>
      <c r="N48" s="2" t="e">
        <f t="shared" si="2"/>
        <v>#VALUE!</v>
      </c>
    </row>
    <row r="49" spans="1:14" x14ac:dyDescent="0.35">
      <c r="A49">
        <v>512</v>
      </c>
      <c r="B49">
        <f t="shared" si="3"/>
        <v>2</v>
      </c>
      <c r="C49" t="s">
        <v>42</v>
      </c>
      <c r="D49" s="1">
        <v>43865</v>
      </c>
      <c r="E49">
        <v>0</v>
      </c>
      <c r="F49">
        <v>806.49</v>
      </c>
      <c r="G49" t="s">
        <v>10</v>
      </c>
      <c r="H49">
        <v>92</v>
      </c>
      <c r="I49" s="1">
        <v>43865</v>
      </c>
      <c r="J49" t="s">
        <v>452</v>
      </c>
      <c r="K49" t="s">
        <v>453</v>
      </c>
      <c r="L49" s="1">
        <v>43865</v>
      </c>
      <c r="M49" s="2">
        <f t="shared" si="1"/>
        <v>0</v>
      </c>
      <c r="N49" s="2">
        <f t="shared" si="2"/>
        <v>0</v>
      </c>
    </row>
    <row r="50" spans="1:14" x14ac:dyDescent="0.35">
      <c r="A50">
        <v>513</v>
      </c>
      <c r="B50">
        <f t="shared" si="3"/>
        <v>2</v>
      </c>
      <c r="C50" t="s">
        <v>44</v>
      </c>
      <c r="D50" s="1">
        <v>43865</v>
      </c>
      <c r="E50">
        <v>0</v>
      </c>
      <c r="F50">
        <v>1572.2</v>
      </c>
      <c r="G50" t="s">
        <v>10</v>
      </c>
      <c r="H50">
        <v>93</v>
      </c>
      <c r="I50" s="1">
        <v>43865</v>
      </c>
      <c r="J50" t="s">
        <v>454</v>
      </c>
      <c r="K50" t="s">
        <v>453</v>
      </c>
      <c r="L50" s="1">
        <v>43865</v>
      </c>
      <c r="M50" s="2">
        <f t="shared" si="1"/>
        <v>0</v>
      </c>
      <c r="N50" s="2">
        <f t="shared" si="2"/>
        <v>0</v>
      </c>
    </row>
    <row r="51" spans="1:14" x14ac:dyDescent="0.35">
      <c r="A51">
        <v>999</v>
      </c>
      <c r="B51">
        <f t="shared" si="3"/>
        <v>1</v>
      </c>
      <c r="C51" t="s">
        <v>895</v>
      </c>
      <c r="D51" s="1">
        <v>43880</v>
      </c>
      <c r="E51">
        <v>0</v>
      </c>
      <c r="F51">
        <v>108.36</v>
      </c>
      <c r="G51" t="s">
        <v>12</v>
      </c>
      <c r="H51">
        <v>10064</v>
      </c>
      <c r="I51" s="1">
        <v>43865</v>
      </c>
      <c r="J51" t="s">
        <v>896</v>
      </c>
      <c r="K51" t="s">
        <v>892</v>
      </c>
      <c r="L51" s="1" t="str">
        <f>IFERROR(VLOOKUP(C51,pagamenti!#REF!,7,FALSE),"")</f>
        <v/>
      </c>
      <c r="M51" s="2" t="e">
        <f t="shared" si="1"/>
        <v>#VALUE!</v>
      </c>
      <c r="N51" s="2" t="e">
        <f t="shared" si="2"/>
        <v>#VALUE!</v>
      </c>
    </row>
    <row r="52" spans="1:14" x14ac:dyDescent="0.35">
      <c r="A52">
        <v>1000</v>
      </c>
      <c r="B52">
        <f t="shared" si="3"/>
        <v>1</v>
      </c>
      <c r="C52" t="s">
        <v>897</v>
      </c>
      <c r="D52" s="1">
        <v>43880</v>
      </c>
      <c r="E52">
        <v>0</v>
      </c>
      <c r="F52">
        <v>56.27</v>
      </c>
      <c r="G52" t="s">
        <v>12</v>
      </c>
      <c r="H52">
        <v>88665</v>
      </c>
      <c r="I52" s="1">
        <v>43865</v>
      </c>
      <c r="J52" t="s">
        <v>898</v>
      </c>
      <c r="K52" t="s">
        <v>892</v>
      </c>
      <c r="L52" s="1" t="str">
        <f>IFERROR(VLOOKUP(C52,pagamenti!#REF!,7,FALSE),"")</f>
        <v/>
      </c>
      <c r="M52" s="2" t="e">
        <f t="shared" si="1"/>
        <v>#VALUE!</v>
      </c>
      <c r="N52" s="2" t="e">
        <f t="shared" si="2"/>
        <v>#VALUE!</v>
      </c>
    </row>
    <row r="53" spans="1:14" x14ac:dyDescent="0.35">
      <c r="A53">
        <v>1001</v>
      </c>
      <c r="B53">
        <f t="shared" si="3"/>
        <v>1</v>
      </c>
      <c r="C53" t="s">
        <v>899</v>
      </c>
      <c r="D53" s="1">
        <v>43880</v>
      </c>
      <c r="E53">
        <v>0</v>
      </c>
      <c r="F53">
        <v>115.75</v>
      </c>
      <c r="G53" t="s">
        <v>12</v>
      </c>
      <c r="H53">
        <v>202029</v>
      </c>
      <c r="I53" s="1">
        <v>43865</v>
      </c>
      <c r="J53" t="s">
        <v>900</v>
      </c>
      <c r="K53" t="s">
        <v>892</v>
      </c>
      <c r="L53" s="1">
        <v>43869</v>
      </c>
      <c r="M53" s="2">
        <f t="shared" si="1"/>
        <v>-11</v>
      </c>
      <c r="N53" s="2">
        <f t="shared" si="2"/>
        <v>-1273.25</v>
      </c>
    </row>
    <row r="54" spans="1:14" x14ac:dyDescent="0.35">
      <c r="A54">
        <v>428</v>
      </c>
      <c r="B54">
        <f t="shared" si="3"/>
        <v>1</v>
      </c>
      <c r="C54" t="s">
        <v>370</v>
      </c>
      <c r="D54" s="1">
        <v>43921</v>
      </c>
      <c r="E54">
        <v>0</v>
      </c>
      <c r="F54">
        <v>1810.54</v>
      </c>
      <c r="G54" t="s">
        <v>12</v>
      </c>
      <c r="H54">
        <v>711</v>
      </c>
      <c r="I54" s="1">
        <v>43866</v>
      </c>
      <c r="J54" t="s">
        <v>371</v>
      </c>
      <c r="K54" t="s">
        <v>367</v>
      </c>
      <c r="L54" s="1" t="str">
        <f>IFERROR(VLOOKUP(C54,pagamenti!#REF!,7,FALSE),"")</f>
        <v/>
      </c>
      <c r="M54" s="2" t="e">
        <f t="shared" si="1"/>
        <v>#VALUE!</v>
      </c>
      <c r="N54" s="2" t="e">
        <f t="shared" si="2"/>
        <v>#VALUE!</v>
      </c>
    </row>
    <row r="55" spans="1:14" x14ac:dyDescent="0.35">
      <c r="A55">
        <v>619</v>
      </c>
      <c r="B55">
        <f t="shared" si="3"/>
        <v>1</v>
      </c>
      <c r="C55" t="s">
        <v>537</v>
      </c>
      <c r="D55" s="1">
        <v>43921</v>
      </c>
      <c r="E55">
        <v>0</v>
      </c>
      <c r="F55">
        <v>533.57000000000005</v>
      </c>
      <c r="G55" t="s">
        <v>482</v>
      </c>
      <c r="H55">
        <v>26783</v>
      </c>
      <c r="I55" s="1">
        <v>43866</v>
      </c>
      <c r="J55" t="s">
        <v>538</v>
      </c>
      <c r="K55" t="s">
        <v>534</v>
      </c>
      <c r="L55" s="1" t="str">
        <f>IFERROR(VLOOKUP(C55,pagamenti!#REF!,7,FALSE),"")</f>
        <v/>
      </c>
      <c r="M55" s="2" t="e">
        <f t="shared" si="1"/>
        <v>#VALUE!</v>
      </c>
      <c r="N55" s="2" t="e">
        <f t="shared" si="2"/>
        <v>#VALUE!</v>
      </c>
    </row>
    <row r="56" spans="1:14" x14ac:dyDescent="0.35">
      <c r="A56">
        <v>1004</v>
      </c>
      <c r="B56">
        <f t="shared" si="3"/>
        <v>1</v>
      </c>
      <c r="C56" t="s">
        <v>901</v>
      </c>
      <c r="D56" s="1">
        <v>43881</v>
      </c>
      <c r="E56">
        <v>0</v>
      </c>
      <c r="F56">
        <v>102.26</v>
      </c>
      <c r="G56" t="s">
        <v>12</v>
      </c>
      <c r="H56">
        <v>54864</v>
      </c>
      <c r="I56" s="1">
        <v>43866</v>
      </c>
      <c r="J56" t="s">
        <v>902</v>
      </c>
      <c r="K56" t="s">
        <v>892</v>
      </c>
      <c r="L56" s="1" t="str">
        <f>IFERROR(VLOOKUP(C56,pagamenti!#REF!,7,FALSE),"")</f>
        <v/>
      </c>
      <c r="M56" s="2" t="e">
        <f t="shared" si="1"/>
        <v>#VALUE!</v>
      </c>
      <c r="N56" s="2" t="e">
        <f t="shared" si="2"/>
        <v>#VALUE!</v>
      </c>
    </row>
    <row r="57" spans="1:14" x14ac:dyDescent="0.35">
      <c r="A57">
        <v>846</v>
      </c>
      <c r="B57">
        <f t="shared" si="3"/>
        <v>1</v>
      </c>
      <c r="C57" t="s">
        <v>757</v>
      </c>
      <c r="D57" s="1">
        <v>43896</v>
      </c>
      <c r="E57">
        <v>0</v>
      </c>
      <c r="F57">
        <v>185</v>
      </c>
      <c r="G57" t="s">
        <v>12</v>
      </c>
      <c r="H57">
        <v>27</v>
      </c>
      <c r="I57" s="1">
        <v>43867</v>
      </c>
      <c r="J57" t="s">
        <v>758</v>
      </c>
      <c r="K57" t="s">
        <v>759</v>
      </c>
      <c r="L57" s="1">
        <v>43867</v>
      </c>
      <c r="M57" s="2">
        <f t="shared" si="1"/>
        <v>-29</v>
      </c>
      <c r="N57" s="2">
        <f t="shared" si="2"/>
        <v>-5365</v>
      </c>
    </row>
    <row r="58" spans="1:14" x14ac:dyDescent="0.35">
      <c r="A58">
        <v>322</v>
      </c>
      <c r="B58">
        <f t="shared" si="3"/>
        <v>1</v>
      </c>
      <c r="C58" t="s">
        <v>270</v>
      </c>
      <c r="D58" s="1">
        <v>43896</v>
      </c>
      <c r="E58">
        <v>0</v>
      </c>
      <c r="F58">
        <v>283.89999999999998</v>
      </c>
      <c r="G58" t="s">
        <v>12</v>
      </c>
      <c r="H58">
        <v>38078</v>
      </c>
      <c r="I58" s="1">
        <v>43867</v>
      </c>
      <c r="J58" t="s">
        <v>271</v>
      </c>
      <c r="K58" t="s">
        <v>265</v>
      </c>
      <c r="L58" s="1" t="str">
        <f>IFERROR(VLOOKUP(C58,pagamenti!#REF!,7,FALSE),"")</f>
        <v/>
      </c>
      <c r="M58" s="2" t="e">
        <f t="shared" si="1"/>
        <v>#VALUE!</v>
      </c>
      <c r="N58" s="2" t="e">
        <f t="shared" si="2"/>
        <v>#VALUE!</v>
      </c>
    </row>
    <row r="59" spans="1:14" x14ac:dyDescent="0.35">
      <c r="A59">
        <v>582</v>
      </c>
      <c r="B59">
        <f t="shared" si="3"/>
        <v>1</v>
      </c>
      <c r="C59" t="s">
        <v>508</v>
      </c>
      <c r="D59" s="1">
        <v>43868</v>
      </c>
      <c r="E59">
        <v>0</v>
      </c>
      <c r="F59">
        <v>44</v>
      </c>
      <c r="G59" t="s">
        <v>10</v>
      </c>
      <c r="H59">
        <v>8130</v>
      </c>
      <c r="I59" s="1">
        <v>43868</v>
      </c>
      <c r="J59" t="s">
        <v>509</v>
      </c>
      <c r="K59" t="s">
        <v>510</v>
      </c>
      <c r="L59" s="1">
        <v>43868</v>
      </c>
      <c r="M59" s="2">
        <f t="shared" si="1"/>
        <v>0</v>
      </c>
      <c r="N59" s="2">
        <f t="shared" si="2"/>
        <v>0</v>
      </c>
    </row>
    <row r="60" spans="1:14" x14ac:dyDescent="0.35">
      <c r="A60">
        <v>703</v>
      </c>
      <c r="B60">
        <f t="shared" si="3"/>
        <v>1</v>
      </c>
      <c r="C60" t="s">
        <v>620</v>
      </c>
      <c r="D60" s="1">
        <v>43883</v>
      </c>
      <c r="E60">
        <v>0</v>
      </c>
      <c r="F60">
        <v>136.63999999999999</v>
      </c>
      <c r="G60" t="s">
        <v>12</v>
      </c>
      <c r="H60">
        <v>35320</v>
      </c>
      <c r="I60" s="1">
        <v>43868</v>
      </c>
      <c r="J60" t="s">
        <v>621</v>
      </c>
      <c r="K60" t="s">
        <v>617</v>
      </c>
      <c r="L60" s="1" t="str">
        <f>IFERROR(VLOOKUP(C60,pagamenti!#REF!,7,FALSE),"")</f>
        <v/>
      </c>
      <c r="M60" s="2" t="e">
        <f t="shared" si="1"/>
        <v>#VALUE!</v>
      </c>
      <c r="N60" s="2" t="e">
        <f t="shared" si="2"/>
        <v>#VALUE!</v>
      </c>
    </row>
    <row r="61" spans="1:14" x14ac:dyDescent="0.35">
      <c r="A61">
        <v>704</v>
      </c>
      <c r="B61">
        <f t="shared" si="3"/>
        <v>1</v>
      </c>
      <c r="C61" t="s">
        <v>622</v>
      </c>
      <c r="D61" s="1">
        <v>43883</v>
      </c>
      <c r="E61">
        <v>0</v>
      </c>
      <c r="F61">
        <v>62.26</v>
      </c>
      <c r="G61" t="s">
        <v>12</v>
      </c>
      <c r="H61">
        <v>35322</v>
      </c>
      <c r="I61" s="1">
        <v>43868</v>
      </c>
      <c r="J61" t="s">
        <v>623</v>
      </c>
      <c r="K61" t="s">
        <v>617</v>
      </c>
      <c r="L61" s="1" t="str">
        <f>IFERROR(VLOOKUP(C61,pagamenti!#REF!,7,FALSE),"")</f>
        <v/>
      </c>
      <c r="M61" s="2" t="e">
        <f t="shared" si="1"/>
        <v>#VALUE!</v>
      </c>
      <c r="N61" s="2" t="e">
        <f t="shared" si="2"/>
        <v>#VALUE!</v>
      </c>
    </row>
    <row r="62" spans="1:14" x14ac:dyDescent="0.35">
      <c r="A62">
        <v>705</v>
      </c>
      <c r="B62">
        <f t="shared" si="3"/>
        <v>1</v>
      </c>
      <c r="C62" t="s">
        <v>624</v>
      </c>
      <c r="D62" s="1">
        <v>43883</v>
      </c>
      <c r="E62">
        <v>0</v>
      </c>
      <c r="F62">
        <v>535.87</v>
      </c>
      <c r="G62" t="s">
        <v>12</v>
      </c>
      <c r="H62">
        <v>35323</v>
      </c>
      <c r="I62" s="1">
        <v>43868</v>
      </c>
      <c r="J62" t="s">
        <v>625</v>
      </c>
      <c r="K62" t="s">
        <v>617</v>
      </c>
      <c r="L62" s="1" t="str">
        <f>IFERROR(VLOOKUP(C62,pagamenti!#REF!,7,FALSE),"")</f>
        <v/>
      </c>
      <c r="M62" s="2" t="e">
        <f t="shared" si="1"/>
        <v>#VALUE!</v>
      </c>
      <c r="N62" s="2" t="e">
        <f t="shared" si="2"/>
        <v>#VALUE!</v>
      </c>
    </row>
    <row r="63" spans="1:14" x14ac:dyDescent="0.35">
      <c r="A63">
        <v>706</v>
      </c>
      <c r="B63">
        <f t="shared" si="3"/>
        <v>1</v>
      </c>
      <c r="C63" t="s">
        <v>626</v>
      </c>
      <c r="D63" s="1">
        <v>43883</v>
      </c>
      <c r="E63">
        <v>0</v>
      </c>
      <c r="F63">
        <v>1383.03</v>
      </c>
      <c r="G63" t="s">
        <v>12</v>
      </c>
      <c r="H63">
        <v>35324</v>
      </c>
      <c r="I63" s="1">
        <v>43868</v>
      </c>
      <c r="J63" t="s">
        <v>627</v>
      </c>
      <c r="K63" t="s">
        <v>617</v>
      </c>
      <c r="L63" s="1" t="str">
        <f>IFERROR(VLOOKUP(C63,pagamenti!#REF!,7,FALSE),"")</f>
        <v/>
      </c>
      <c r="M63" s="2" t="e">
        <f t="shared" si="1"/>
        <v>#VALUE!</v>
      </c>
      <c r="N63" s="2" t="e">
        <f t="shared" si="2"/>
        <v>#VALUE!</v>
      </c>
    </row>
    <row r="64" spans="1:14" x14ac:dyDescent="0.35">
      <c r="A64">
        <v>675</v>
      </c>
      <c r="B64">
        <f t="shared" si="3"/>
        <v>1</v>
      </c>
      <c r="C64" t="s">
        <v>591</v>
      </c>
      <c r="D64" s="1">
        <v>43921</v>
      </c>
      <c r="E64">
        <v>0</v>
      </c>
      <c r="F64">
        <v>478.89</v>
      </c>
      <c r="G64" t="s">
        <v>482</v>
      </c>
      <c r="H64">
        <v>115447</v>
      </c>
      <c r="I64" s="1">
        <v>43868</v>
      </c>
      <c r="J64" t="s">
        <v>592</v>
      </c>
      <c r="K64" t="s">
        <v>588</v>
      </c>
      <c r="L64" s="1" t="str">
        <f>IFERROR(VLOOKUP(C64,pagamenti!#REF!,7,FALSE),"")</f>
        <v/>
      </c>
      <c r="M64" s="2" t="e">
        <f t="shared" si="1"/>
        <v>#VALUE!</v>
      </c>
      <c r="N64" s="2" t="e">
        <f t="shared" si="2"/>
        <v>#VALUE!</v>
      </c>
    </row>
    <row r="65" spans="1:14" x14ac:dyDescent="0.35">
      <c r="A65">
        <v>707</v>
      </c>
      <c r="B65">
        <f t="shared" si="3"/>
        <v>1</v>
      </c>
      <c r="C65" t="s">
        <v>628</v>
      </c>
      <c r="D65" s="1">
        <v>43883</v>
      </c>
      <c r="E65">
        <v>0</v>
      </c>
      <c r="F65">
        <v>55.18</v>
      </c>
      <c r="G65" t="s">
        <v>12</v>
      </c>
      <c r="H65">
        <v>435321</v>
      </c>
      <c r="I65" s="1">
        <v>43868</v>
      </c>
      <c r="J65" t="s">
        <v>629</v>
      </c>
      <c r="K65" t="s">
        <v>617</v>
      </c>
      <c r="L65" s="1" t="str">
        <f>IFERROR(VLOOKUP(C65,pagamenti!#REF!,7,FALSE),"")</f>
        <v/>
      </c>
      <c r="M65" s="2" t="e">
        <f t="shared" si="1"/>
        <v>#VALUE!</v>
      </c>
      <c r="N65" s="2" t="e">
        <f t="shared" si="2"/>
        <v>#VALUE!</v>
      </c>
    </row>
    <row r="66" spans="1:14" x14ac:dyDescent="0.35">
      <c r="A66">
        <v>708</v>
      </c>
      <c r="B66">
        <f t="shared" ref="B66:B97" si="4">COUNTIF($C$2:$C$474,C66)</f>
        <v>1</v>
      </c>
      <c r="C66" t="s">
        <v>630</v>
      </c>
      <c r="D66" s="1">
        <v>43883</v>
      </c>
      <c r="E66">
        <v>0</v>
      </c>
      <c r="F66">
        <v>127.38</v>
      </c>
      <c r="G66" t="s">
        <v>12</v>
      </c>
      <c r="H66">
        <v>843539</v>
      </c>
      <c r="I66" s="1">
        <v>43868</v>
      </c>
      <c r="J66" t="s">
        <v>631</v>
      </c>
      <c r="K66" t="s">
        <v>617</v>
      </c>
      <c r="L66" s="1" t="str">
        <f>IFERROR(VLOOKUP(C66,pagamenti!#REF!,7,FALSE),"")</f>
        <v/>
      </c>
      <c r="M66" s="2" t="e">
        <f t="shared" si="1"/>
        <v>#VALUE!</v>
      </c>
      <c r="N66" s="2" t="e">
        <f t="shared" si="2"/>
        <v>#VALUE!</v>
      </c>
    </row>
    <row r="67" spans="1:14" x14ac:dyDescent="0.35">
      <c r="A67">
        <v>429</v>
      </c>
      <c r="B67">
        <f t="shared" si="4"/>
        <v>1</v>
      </c>
      <c r="C67" t="s">
        <v>372</v>
      </c>
      <c r="D67" s="1">
        <v>43921</v>
      </c>
      <c r="E67">
        <v>0</v>
      </c>
      <c r="F67">
        <v>1300</v>
      </c>
      <c r="G67" t="s">
        <v>12</v>
      </c>
      <c r="H67">
        <v>769</v>
      </c>
      <c r="I67" s="1">
        <v>43871</v>
      </c>
      <c r="J67" t="s">
        <v>373</v>
      </c>
      <c r="K67" t="s">
        <v>367</v>
      </c>
      <c r="L67" s="1" t="str">
        <f>IFERROR(VLOOKUP(C67,pagamenti!#REF!,7,FALSE),"")</f>
        <v/>
      </c>
      <c r="M67" s="2" t="e">
        <f t="shared" ref="M67:M130" si="5">+L67-D67</f>
        <v>#VALUE!</v>
      </c>
      <c r="N67" s="2" t="e">
        <f t="shared" ref="N67:N130" si="6">+M67*F67</f>
        <v>#VALUE!</v>
      </c>
    </row>
    <row r="68" spans="1:14" x14ac:dyDescent="0.35">
      <c r="A68">
        <v>268</v>
      </c>
      <c r="B68">
        <f t="shared" si="4"/>
        <v>4</v>
      </c>
      <c r="C68" t="s">
        <v>231</v>
      </c>
      <c r="D68" s="1">
        <v>43901</v>
      </c>
      <c r="E68">
        <v>0</v>
      </c>
      <c r="F68">
        <v>11638.1</v>
      </c>
      <c r="G68" t="s">
        <v>12</v>
      </c>
      <c r="H68">
        <v>7</v>
      </c>
      <c r="I68" s="1">
        <v>43872</v>
      </c>
      <c r="J68" t="s">
        <v>232</v>
      </c>
      <c r="K68" t="s">
        <v>230</v>
      </c>
      <c r="L68" s="1" t="str">
        <f>IFERROR(VLOOKUP(C68,pagamenti!#REF!,7,FALSE),"")</f>
        <v/>
      </c>
      <c r="M68" s="2" t="e">
        <f t="shared" si="5"/>
        <v>#VALUE!</v>
      </c>
      <c r="N68" s="2" t="e">
        <f t="shared" si="6"/>
        <v>#VALUE!</v>
      </c>
    </row>
    <row r="69" spans="1:14" x14ac:dyDescent="0.35">
      <c r="A69">
        <v>269</v>
      </c>
      <c r="B69">
        <f t="shared" si="4"/>
        <v>4</v>
      </c>
      <c r="C69" t="s">
        <v>17</v>
      </c>
      <c r="D69" s="1">
        <v>43901</v>
      </c>
      <c r="E69">
        <v>0</v>
      </c>
      <c r="F69">
        <v>490.8</v>
      </c>
      <c r="G69" t="s">
        <v>12</v>
      </c>
      <c r="H69">
        <v>8</v>
      </c>
      <c r="I69" s="1">
        <v>43872</v>
      </c>
      <c r="J69" t="s">
        <v>233</v>
      </c>
      <c r="K69" t="s">
        <v>230</v>
      </c>
      <c r="L69" s="1">
        <v>43944</v>
      </c>
      <c r="M69" s="2">
        <f t="shared" si="5"/>
        <v>43</v>
      </c>
      <c r="N69" s="2">
        <f t="shared" si="6"/>
        <v>21104.400000000001</v>
      </c>
    </row>
    <row r="70" spans="1:14" x14ac:dyDescent="0.35">
      <c r="A70">
        <v>421</v>
      </c>
      <c r="B70">
        <f t="shared" si="4"/>
        <v>3</v>
      </c>
      <c r="C70" t="s">
        <v>22</v>
      </c>
      <c r="D70" s="1">
        <v>43902</v>
      </c>
      <c r="E70">
        <v>0</v>
      </c>
      <c r="F70">
        <v>87668.32</v>
      </c>
      <c r="G70" t="s">
        <v>12</v>
      </c>
      <c r="H70">
        <v>12</v>
      </c>
      <c r="I70" s="1">
        <v>43873</v>
      </c>
      <c r="J70" t="s">
        <v>366</v>
      </c>
      <c r="K70" t="s">
        <v>365</v>
      </c>
      <c r="L70" s="1">
        <v>43873</v>
      </c>
      <c r="M70" s="2">
        <f t="shared" si="5"/>
        <v>-29</v>
      </c>
      <c r="N70" s="2">
        <f t="shared" si="6"/>
        <v>-2542381.2800000003</v>
      </c>
    </row>
    <row r="71" spans="1:14" x14ac:dyDescent="0.35">
      <c r="A71">
        <v>949</v>
      </c>
      <c r="B71">
        <f t="shared" si="4"/>
        <v>1</v>
      </c>
      <c r="C71" t="s">
        <v>421</v>
      </c>
      <c r="D71" s="1">
        <v>43902</v>
      </c>
      <c r="E71">
        <v>0</v>
      </c>
      <c r="F71">
        <v>400</v>
      </c>
      <c r="G71" t="s">
        <v>12</v>
      </c>
      <c r="H71">
        <v>44</v>
      </c>
      <c r="I71" s="1">
        <v>43873</v>
      </c>
      <c r="J71" t="s">
        <v>855</v>
      </c>
      <c r="K71" t="s">
        <v>854</v>
      </c>
      <c r="L71" s="1" t="str">
        <f>IFERROR(VLOOKUP(C71,pagamenti!#REF!,7,FALSE),"")</f>
        <v/>
      </c>
      <c r="M71" s="2" t="e">
        <f t="shared" si="5"/>
        <v>#VALUE!</v>
      </c>
      <c r="N71" s="2" t="e">
        <f t="shared" si="6"/>
        <v>#VALUE!</v>
      </c>
    </row>
    <row r="72" spans="1:14" x14ac:dyDescent="0.35">
      <c r="A72">
        <v>430</v>
      </c>
      <c r="B72">
        <f t="shared" si="4"/>
        <v>1</v>
      </c>
      <c r="C72" t="s">
        <v>374</v>
      </c>
      <c r="D72" s="1">
        <v>43921</v>
      </c>
      <c r="E72">
        <v>0</v>
      </c>
      <c r="F72">
        <v>3600</v>
      </c>
      <c r="G72" t="s">
        <v>12</v>
      </c>
      <c r="H72">
        <v>892</v>
      </c>
      <c r="I72" s="1">
        <v>43874</v>
      </c>
      <c r="J72" t="s">
        <v>375</v>
      </c>
      <c r="K72" t="s">
        <v>367</v>
      </c>
      <c r="L72" s="1" t="str">
        <f>IFERROR(VLOOKUP(C72,pagamenti!#REF!,7,FALSE),"")</f>
        <v/>
      </c>
      <c r="M72" s="2" t="e">
        <f t="shared" si="5"/>
        <v>#VALUE!</v>
      </c>
      <c r="N72" s="2" t="e">
        <f t="shared" si="6"/>
        <v>#VALUE!</v>
      </c>
    </row>
    <row r="73" spans="1:14" x14ac:dyDescent="0.35">
      <c r="A73">
        <v>431</v>
      </c>
      <c r="B73">
        <f t="shared" si="4"/>
        <v>1</v>
      </c>
      <c r="C73" t="s">
        <v>376</v>
      </c>
      <c r="D73" s="1">
        <v>43921</v>
      </c>
      <c r="E73">
        <v>0</v>
      </c>
      <c r="F73">
        <v>15505.68</v>
      </c>
      <c r="G73" t="s">
        <v>12</v>
      </c>
      <c r="H73">
        <v>893</v>
      </c>
      <c r="I73" s="1">
        <v>43874</v>
      </c>
      <c r="J73" t="s">
        <v>377</v>
      </c>
      <c r="K73" t="s">
        <v>367</v>
      </c>
      <c r="L73" s="1" t="str">
        <f>IFERROR(VLOOKUP(C73,pagamenti!#REF!,7,FALSE),"")</f>
        <v/>
      </c>
      <c r="M73" s="2" t="e">
        <f t="shared" si="5"/>
        <v>#VALUE!</v>
      </c>
      <c r="N73" s="2" t="e">
        <f t="shared" si="6"/>
        <v>#VALUE!</v>
      </c>
    </row>
    <row r="74" spans="1:14" x14ac:dyDescent="0.35">
      <c r="A74">
        <v>816</v>
      </c>
      <c r="B74">
        <f t="shared" si="4"/>
        <v>1</v>
      </c>
      <c r="C74" t="s">
        <v>731</v>
      </c>
      <c r="D74" s="1">
        <v>43903</v>
      </c>
      <c r="E74">
        <v>0</v>
      </c>
      <c r="F74">
        <v>1937.71</v>
      </c>
      <c r="G74" t="s">
        <v>12</v>
      </c>
      <c r="H74">
        <v>7692</v>
      </c>
      <c r="I74" s="1">
        <v>43874</v>
      </c>
      <c r="J74" t="s">
        <v>732</v>
      </c>
      <c r="K74" t="s">
        <v>728</v>
      </c>
      <c r="L74" s="1" t="str">
        <f>IFERROR(VLOOKUP(C74,pagamenti!#REF!,7,FALSE),"")</f>
        <v/>
      </c>
      <c r="M74" s="2" t="e">
        <f t="shared" si="5"/>
        <v>#VALUE!</v>
      </c>
      <c r="N74" s="2" t="e">
        <f t="shared" si="6"/>
        <v>#VALUE!</v>
      </c>
    </row>
    <row r="75" spans="1:14" x14ac:dyDescent="0.35">
      <c r="A75">
        <v>897</v>
      </c>
      <c r="B75">
        <f t="shared" si="4"/>
        <v>5</v>
      </c>
      <c r="C75" t="s">
        <v>15</v>
      </c>
      <c r="D75" s="1">
        <v>43908</v>
      </c>
      <c r="E75">
        <v>0</v>
      </c>
      <c r="F75">
        <v>21541.56</v>
      </c>
      <c r="G75" t="s">
        <v>12</v>
      </c>
      <c r="H75">
        <v>1</v>
      </c>
      <c r="I75" s="1">
        <v>43879</v>
      </c>
      <c r="J75" t="s">
        <v>801</v>
      </c>
      <c r="K75" t="s">
        <v>800</v>
      </c>
      <c r="L75" s="1">
        <v>43922</v>
      </c>
      <c r="M75" s="2">
        <f t="shared" si="5"/>
        <v>14</v>
      </c>
      <c r="N75" s="2">
        <f t="shared" si="6"/>
        <v>301581.84000000003</v>
      </c>
    </row>
    <row r="76" spans="1:14" x14ac:dyDescent="0.35">
      <c r="A76">
        <v>901</v>
      </c>
      <c r="B76">
        <f t="shared" si="4"/>
        <v>1</v>
      </c>
      <c r="C76" t="s">
        <v>802</v>
      </c>
      <c r="D76" s="1">
        <v>43908</v>
      </c>
      <c r="E76">
        <v>0</v>
      </c>
      <c r="F76">
        <v>35.06</v>
      </c>
      <c r="G76" t="s">
        <v>12</v>
      </c>
      <c r="H76">
        <v>447</v>
      </c>
      <c r="I76" s="1">
        <v>43879</v>
      </c>
      <c r="J76" t="s">
        <v>803</v>
      </c>
      <c r="K76" t="s">
        <v>804</v>
      </c>
      <c r="L76" s="1">
        <v>43879</v>
      </c>
      <c r="M76" s="2">
        <f t="shared" si="5"/>
        <v>-29</v>
      </c>
      <c r="N76" s="2">
        <f t="shared" si="6"/>
        <v>-1016.74</v>
      </c>
    </row>
    <row r="77" spans="1:14" x14ac:dyDescent="0.35">
      <c r="A77">
        <v>951</v>
      </c>
      <c r="B77">
        <f t="shared" si="4"/>
        <v>2</v>
      </c>
      <c r="C77" t="s">
        <v>357</v>
      </c>
      <c r="D77" s="1">
        <v>43910</v>
      </c>
      <c r="E77">
        <v>0</v>
      </c>
      <c r="F77">
        <v>460</v>
      </c>
      <c r="G77" t="s">
        <v>12</v>
      </c>
      <c r="H77">
        <v>54</v>
      </c>
      <c r="I77" s="1">
        <v>43881</v>
      </c>
      <c r="J77" t="s">
        <v>856</v>
      </c>
      <c r="K77" t="s">
        <v>854</v>
      </c>
      <c r="L77" s="1" t="str">
        <f>IFERROR(VLOOKUP(C77,pagamenti!#REF!,7,FALSE),"")</f>
        <v/>
      </c>
      <c r="M77" s="2" t="e">
        <f t="shared" si="5"/>
        <v>#VALUE!</v>
      </c>
      <c r="N77" s="2" t="e">
        <f t="shared" si="6"/>
        <v>#VALUE!</v>
      </c>
    </row>
    <row r="78" spans="1:14" x14ac:dyDescent="0.35">
      <c r="A78">
        <v>324</v>
      </c>
      <c r="B78">
        <f t="shared" si="4"/>
        <v>1</v>
      </c>
      <c r="C78" t="s">
        <v>272</v>
      </c>
      <c r="D78" s="1">
        <v>43910</v>
      </c>
      <c r="E78">
        <v>0</v>
      </c>
      <c r="F78">
        <v>24.78</v>
      </c>
      <c r="G78" t="s">
        <v>12</v>
      </c>
      <c r="H78">
        <v>264</v>
      </c>
      <c r="I78" s="1">
        <v>43881</v>
      </c>
      <c r="J78" t="s">
        <v>273</v>
      </c>
      <c r="K78" t="s">
        <v>265</v>
      </c>
      <c r="L78" s="1" t="str">
        <f>IFERROR(VLOOKUP(C78,pagamenti!#REF!,7,FALSE),"")</f>
        <v/>
      </c>
      <c r="M78" s="2" t="e">
        <f t="shared" si="5"/>
        <v>#VALUE!</v>
      </c>
      <c r="N78" s="2" t="e">
        <f t="shared" si="6"/>
        <v>#VALUE!</v>
      </c>
    </row>
    <row r="79" spans="1:14" x14ac:dyDescent="0.35">
      <c r="A79">
        <v>432</v>
      </c>
      <c r="B79">
        <f t="shared" si="4"/>
        <v>1</v>
      </c>
      <c r="C79" t="s">
        <v>378</v>
      </c>
      <c r="D79" s="1">
        <v>43921</v>
      </c>
      <c r="E79">
        <v>0</v>
      </c>
      <c r="F79">
        <v>1200</v>
      </c>
      <c r="G79" t="s">
        <v>12</v>
      </c>
      <c r="H79">
        <v>1001</v>
      </c>
      <c r="I79" s="1">
        <v>43881</v>
      </c>
      <c r="J79" t="s">
        <v>379</v>
      </c>
      <c r="K79" t="s">
        <v>367</v>
      </c>
      <c r="L79" s="1" t="str">
        <f>IFERROR(VLOOKUP(C79,pagamenti!#REF!,7,FALSE),"")</f>
        <v/>
      </c>
      <c r="M79" s="2" t="e">
        <f t="shared" si="5"/>
        <v>#VALUE!</v>
      </c>
      <c r="N79" s="2" t="e">
        <f t="shared" si="6"/>
        <v>#VALUE!</v>
      </c>
    </row>
    <row r="80" spans="1:14" x14ac:dyDescent="0.35">
      <c r="A80">
        <v>655</v>
      </c>
      <c r="B80">
        <f t="shared" si="4"/>
        <v>1</v>
      </c>
      <c r="C80" t="s">
        <v>574</v>
      </c>
      <c r="D80" s="1">
        <v>43910</v>
      </c>
      <c r="E80">
        <v>0</v>
      </c>
      <c r="F80">
        <v>500</v>
      </c>
      <c r="G80" t="s">
        <v>10</v>
      </c>
      <c r="H80">
        <v>201368</v>
      </c>
      <c r="I80" s="1">
        <v>43881</v>
      </c>
      <c r="J80" t="s">
        <v>575</v>
      </c>
      <c r="K80" t="s">
        <v>576</v>
      </c>
      <c r="L80" s="1">
        <v>43910</v>
      </c>
      <c r="M80" s="2">
        <f t="shared" si="5"/>
        <v>0</v>
      </c>
      <c r="N80" s="2">
        <f t="shared" si="6"/>
        <v>0</v>
      </c>
    </row>
    <row r="81" spans="1:14" x14ac:dyDescent="0.35">
      <c r="A81">
        <v>589</v>
      </c>
      <c r="B81">
        <f t="shared" si="4"/>
        <v>5</v>
      </c>
      <c r="C81" t="s">
        <v>15</v>
      </c>
      <c r="D81" s="1">
        <v>43897</v>
      </c>
      <c r="E81">
        <v>0</v>
      </c>
      <c r="F81">
        <v>5344</v>
      </c>
      <c r="G81" t="s">
        <v>12</v>
      </c>
      <c r="H81">
        <v>1</v>
      </c>
      <c r="I81" s="1">
        <v>43882</v>
      </c>
      <c r="J81" t="s">
        <v>515</v>
      </c>
      <c r="K81" t="s">
        <v>516</v>
      </c>
      <c r="L81" s="1">
        <v>43882</v>
      </c>
      <c r="M81" s="2">
        <f t="shared" si="5"/>
        <v>-15</v>
      </c>
      <c r="N81" s="2">
        <f t="shared" si="6"/>
        <v>-80160</v>
      </c>
    </row>
    <row r="82" spans="1:14" x14ac:dyDescent="0.35">
      <c r="A82">
        <v>805</v>
      </c>
      <c r="B82">
        <f t="shared" si="4"/>
        <v>1</v>
      </c>
      <c r="C82" t="s">
        <v>19</v>
      </c>
      <c r="D82" s="1">
        <v>43914</v>
      </c>
      <c r="E82">
        <v>0</v>
      </c>
      <c r="F82">
        <v>5344</v>
      </c>
      <c r="G82" t="s">
        <v>12</v>
      </c>
      <c r="H82">
        <v>9</v>
      </c>
      <c r="I82" s="1">
        <v>43885</v>
      </c>
      <c r="J82" t="s">
        <v>723</v>
      </c>
      <c r="K82" t="s">
        <v>722</v>
      </c>
      <c r="L82" s="1">
        <v>43885</v>
      </c>
      <c r="M82" s="2">
        <f t="shared" si="5"/>
        <v>-29</v>
      </c>
      <c r="N82" s="2">
        <f t="shared" si="6"/>
        <v>-154976</v>
      </c>
    </row>
    <row r="83" spans="1:14" x14ac:dyDescent="0.35">
      <c r="A83">
        <v>596</v>
      </c>
      <c r="B83">
        <f t="shared" si="4"/>
        <v>4</v>
      </c>
      <c r="C83" t="s">
        <v>231</v>
      </c>
      <c r="D83" s="1">
        <v>43886</v>
      </c>
      <c r="E83">
        <v>0</v>
      </c>
      <c r="F83">
        <v>8016</v>
      </c>
      <c r="G83" t="s">
        <v>10</v>
      </c>
      <c r="H83">
        <v>7</v>
      </c>
      <c r="I83" s="1">
        <v>43886</v>
      </c>
      <c r="J83" t="s">
        <v>520</v>
      </c>
      <c r="K83" t="s">
        <v>519</v>
      </c>
      <c r="L83" s="1">
        <v>43886</v>
      </c>
      <c r="M83" s="2">
        <f t="shared" si="5"/>
        <v>0</v>
      </c>
      <c r="N83" s="2">
        <f t="shared" si="6"/>
        <v>0</v>
      </c>
    </row>
    <row r="84" spans="1:14" x14ac:dyDescent="0.35">
      <c r="A84">
        <v>576</v>
      </c>
      <c r="B84">
        <f t="shared" si="4"/>
        <v>3</v>
      </c>
      <c r="C84" t="s">
        <v>22</v>
      </c>
      <c r="D84" s="1">
        <v>43915</v>
      </c>
      <c r="E84">
        <v>0</v>
      </c>
      <c r="F84">
        <v>6333.34</v>
      </c>
      <c r="G84" t="s">
        <v>10</v>
      </c>
      <c r="H84">
        <v>12</v>
      </c>
      <c r="I84" s="1">
        <v>43886</v>
      </c>
      <c r="J84" t="s">
        <v>507</v>
      </c>
      <c r="K84" t="s">
        <v>505</v>
      </c>
      <c r="L84" s="1">
        <v>43915</v>
      </c>
      <c r="M84" s="2">
        <f t="shared" si="5"/>
        <v>0</v>
      </c>
      <c r="N84" s="2">
        <f t="shared" si="6"/>
        <v>0</v>
      </c>
    </row>
    <row r="85" spans="1:14" x14ac:dyDescent="0.35">
      <c r="A85">
        <v>417</v>
      </c>
      <c r="B85">
        <f t="shared" si="4"/>
        <v>1</v>
      </c>
      <c r="C85" t="s">
        <v>9</v>
      </c>
      <c r="D85" s="1">
        <v>43915</v>
      </c>
      <c r="E85">
        <v>0</v>
      </c>
      <c r="F85">
        <v>6276.84</v>
      </c>
      <c r="G85" t="s">
        <v>12</v>
      </c>
      <c r="H85">
        <v>34181</v>
      </c>
      <c r="I85" s="1">
        <v>43886</v>
      </c>
      <c r="J85" t="s">
        <v>363</v>
      </c>
      <c r="K85" t="s">
        <v>364</v>
      </c>
      <c r="L85" s="1">
        <v>43942</v>
      </c>
      <c r="M85" s="2">
        <f t="shared" si="5"/>
        <v>27</v>
      </c>
      <c r="N85" s="2">
        <f t="shared" si="6"/>
        <v>169474.68</v>
      </c>
    </row>
    <row r="86" spans="1:14" x14ac:dyDescent="0.35">
      <c r="A86">
        <v>860</v>
      </c>
      <c r="B86">
        <f t="shared" si="4"/>
        <v>3</v>
      </c>
      <c r="C86" t="s">
        <v>419</v>
      </c>
      <c r="D86" s="1">
        <v>43887</v>
      </c>
      <c r="E86">
        <v>0</v>
      </c>
      <c r="F86">
        <v>10688</v>
      </c>
      <c r="G86" t="s">
        <v>10</v>
      </c>
      <c r="H86">
        <v>17</v>
      </c>
      <c r="I86" s="1">
        <v>43887</v>
      </c>
      <c r="J86" t="s">
        <v>772</v>
      </c>
      <c r="K86" t="s">
        <v>771</v>
      </c>
      <c r="L86" s="1">
        <v>43887</v>
      </c>
      <c r="M86" s="2">
        <f t="shared" si="5"/>
        <v>0</v>
      </c>
      <c r="N86" s="2">
        <f t="shared" si="6"/>
        <v>0</v>
      </c>
    </row>
    <row r="87" spans="1:14" x14ac:dyDescent="0.35">
      <c r="A87">
        <v>863</v>
      </c>
      <c r="B87">
        <f t="shared" si="4"/>
        <v>2</v>
      </c>
      <c r="C87" t="s">
        <v>774</v>
      </c>
      <c r="D87" s="1">
        <v>43903</v>
      </c>
      <c r="E87">
        <v>0</v>
      </c>
      <c r="F87">
        <v>1114</v>
      </c>
      <c r="G87" t="s">
        <v>12</v>
      </c>
      <c r="H87">
        <v>69</v>
      </c>
      <c r="I87" s="1">
        <v>43888</v>
      </c>
      <c r="J87" t="s">
        <v>775</v>
      </c>
      <c r="K87" t="s">
        <v>773</v>
      </c>
      <c r="L87" s="1" t="str">
        <f>IFERROR(VLOOKUP(C87,pagamenti!#REF!,7,FALSE),"")</f>
        <v/>
      </c>
      <c r="M87" s="2" t="e">
        <f t="shared" si="5"/>
        <v>#VALUE!</v>
      </c>
      <c r="N87" s="2" t="e">
        <f t="shared" si="6"/>
        <v>#VALUE!</v>
      </c>
    </row>
    <row r="88" spans="1:14" x14ac:dyDescent="0.35">
      <c r="A88">
        <v>864</v>
      </c>
      <c r="B88">
        <f t="shared" si="4"/>
        <v>1</v>
      </c>
      <c r="C88" t="s">
        <v>776</v>
      </c>
      <c r="D88" s="1">
        <v>43903</v>
      </c>
      <c r="E88">
        <v>0</v>
      </c>
      <c r="F88">
        <v>738.5</v>
      </c>
      <c r="G88" t="s">
        <v>12</v>
      </c>
      <c r="H88">
        <v>70</v>
      </c>
      <c r="I88" s="1">
        <v>43888</v>
      </c>
      <c r="J88" t="s">
        <v>777</v>
      </c>
      <c r="K88" t="s">
        <v>773</v>
      </c>
      <c r="L88" s="1" t="str">
        <f>IFERROR(VLOOKUP(C88,pagamenti!#REF!,7,FALSE),"")</f>
        <v/>
      </c>
      <c r="M88" s="2" t="e">
        <f t="shared" si="5"/>
        <v>#VALUE!</v>
      </c>
      <c r="N88" s="2" t="e">
        <f t="shared" si="6"/>
        <v>#VALUE!</v>
      </c>
    </row>
    <row r="89" spans="1:14" x14ac:dyDescent="0.35">
      <c r="A89">
        <v>542</v>
      </c>
      <c r="B89">
        <f t="shared" si="4"/>
        <v>1</v>
      </c>
      <c r="C89" t="s">
        <v>470</v>
      </c>
      <c r="D89" s="1">
        <v>43921</v>
      </c>
      <c r="E89">
        <v>0</v>
      </c>
      <c r="F89">
        <v>1374.97</v>
      </c>
      <c r="G89" t="s">
        <v>12</v>
      </c>
      <c r="H89">
        <v>17621</v>
      </c>
      <c r="I89" s="1">
        <v>43888</v>
      </c>
      <c r="J89" t="s">
        <v>471</v>
      </c>
      <c r="K89" t="s">
        <v>472</v>
      </c>
      <c r="L89" s="1" t="str">
        <f>IFERROR(VLOOKUP(C89,pagamenti!#REF!,7,FALSE),"")</f>
        <v/>
      </c>
      <c r="M89" s="2" t="e">
        <f t="shared" si="5"/>
        <v>#VALUE!</v>
      </c>
      <c r="N89" s="2" t="e">
        <f t="shared" si="6"/>
        <v>#VALUE!</v>
      </c>
    </row>
    <row r="90" spans="1:14" x14ac:dyDescent="0.35">
      <c r="A90">
        <v>63</v>
      </c>
      <c r="B90">
        <f t="shared" si="4"/>
        <v>1</v>
      </c>
      <c r="C90" t="s">
        <v>40</v>
      </c>
      <c r="D90" s="1">
        <v>43921</v>
      </c>
      <c r="E90">
        <v>0</v>
      </c>
      <c r="F90">
        <v>4093.76</v>
      </c>
      <c r="G90" t="s">
        <v>12</v>
      </c>
      <c r="H90">
        <v>91</v>
      </c>
      <c r="I90" s="1">
        <v>43889</v>
      </c>
      <c r="J90" t="s">
        <v>41</v>
      </c>
      <c r="K90" t="s">
        <v>13</v>
      </c>
      <c r="L90" s="1" t="str">
        <f>IFERROR(VLOOKUP(C90,pagamenti!#REF!,7,FALSE),"")</f>
        <v/>
      </c>
      <c r="M90" s="2" t="e">
        <f t="shared" si="5"/>
        <v>#VALUE!</v>
      </c>
      <c r="N90" s="2" t="e">
        <f t="shared" si="6"/>
        <v>#VALUE!</v>
      </c>
    </row>
    <row r="91" spans="1:14" x14ac:dyDescent="0.35">
      <c r="A91">
        <v>64</v>
      </c>
      <c r="B91">
        <f t="shared" si="4"/>
        <v>2</v>
      </c>
      <c r="C91" t="s">
        <v>42</v>
      </c>
      <c r="D91" s="1">
        <v>43921</v>
      </c>
      <c r="E91">
        <v>0</v>
      </c>
      <c r="F91">
        <v>10.119999999999999</v>
      </c>
      <c r="G91" t="s">
        <v>12</v>
      </c>
      <c r="H91">
        <v>92</v>
      </c>
      <c r="I91" s="1">
        <v>43889</v>
      </c>
      <c r="J91" t="s">
        <v>43</v>
      </c>
      <c r="K91" t="s">
        <v>13</v>
      </c>
      <c r="L91" s="1" t="str">
        <f>IFERROR(VLOOKUP(C91,pagamenti!#REF!,7,FALSE),"")</f>
        <v/>
      </c>
      <c r="M91" s="2" t="e">
        <f t="shared" si="5"/>
        <v>#VALUE!</v>
      </c>
      <c r="N91" s="2" t="e">
        <f t="shared" si="6"/>
        <v>#VALUE!</v>
      </c>
    </row>
    <row r="92" spans="1:14" x14ac:dyDescent="0.35">
      <c r="A92">
        <v>65</v>
      </c>
      <c r="B92">
        <f t="shared" si="4"/>
        <v>2</v>
      </c>
      <c r="C92" t="s">
        <v>44</v>
      </c>
      <c r="D92" s="1">
        <v>43921</v>
      </c>
      <c r="E92">
        <v>0</v>
      </c>
      <c r="F92">
        <v>1909.72</v>
      </c>
      <c r="G92" t="s">
        <v>12</v>
      </c>
      <c r="H92">
        <v>93</v>
      </c>
      <c r="I92" s="1">
        <v>43889</v>
      </c>
      <c r="J92" t="s">
        <v>45</v>
      </c>
      <c r="K92" t="s">
        <v>13</v>
      </c>
      <c r="L92" s="1" t="str">
        <f>IFERROR(VLOOKUP(C92,pagamenti!#REF!,7,FALSE),"")</f>
        <v/>
      </c>
      <c r="M92" s="2" t="e">
        <f t="shared" si="5"/>
        <v>#VALUE!</v>
      </c>
      <c r="N92" s="2" t="e">
        <f t="shared" si="6"/>
        <v>#VALUE!</v>
      </c>
    </row>
    <row r="93" spans="1:14" x14ac:dyDescent="0.35">
      <c r="A93">
        <v>66</v>
      </c>
      <c r="B93">
        <f t="shared" si="4"/>
        <v>1</v>
      </c>
      <c r="C93" t="s">
        <v>46</v>
      </c>
      <c r="D93" s="1">
        <v>43921</v>
      </c>
      <c r="E93">
        <v>0</v>
      </c>
      <c r="F93">
        <v>1958.16</v>
      </c>
      <c r="G93" t="s">
        <v>12</v>
      </c>
      <c r="H93">
        <v>94</v>
      </c>
      <c r="I93" s="1">
        <v>43889</v>
      </c>
      <c r="J93" t="s">
        <v>47</v>
      </c>
      <c r="K93" t="s">
        <v>13</v>
      </c>
      <c r="L93" s="1" t="str">
        <f>IFERROR(VLOOKUP(C93,pagamenti!#REF!,7,FALSE),"")</f>
        <v/>
      </c>
      <c r="M93" s="2" t="e">
        <f t="shared" si="5"/>
        <v>#VALUE!</v>
      </c>
      <c r="N93" s="2" t="e">
        <f t="shared" si="6"/>
        <v>#VALUE!</v>
      </c>
    </row>
    <row r="94" spans="1:14" x14ac:dyDescent="0.35">
      <c r="A94">
        <v>67</v>
      </c>
      <c r="B94">
        <f t="shared" si="4"/>
        <v>1</v>
      </c>
      <c r="C94" t="s">
        <v>48</v>
      </c>
      <c r="D94" s="1">
        <v>43921</v>
      </c>
      <c r="E94">
        <v>0</v>
      </c>
      <c r="F94">
        <v>56.12</v>
      </c>
      <c r="G94" t="s">
        <v>12</v>
      </c>
      <c r="H94">
        <v>95</v>
      </c>
      <c r="I94" s="1">
        <v>43889</v>
      </c>
      <c r="J94" t="s">
        <v>49</v>
      </c>
      <c r="K94" t="s">
        <v>13</v>
      </c>
      <c r="L94" s="1" t="str">
        <f>IFERROR(VLOOKUP(C94,pagamenti!#REF!,7,FALSE),"")</f>
        <v/>
      </c>
      <c r="M94" s="2" t="e">
        <f t="shared" si="5"/>
        <v>#VALUE!</v>
      </c>
      <c r="N94" s="2" t="e">
        <f t="shared" si="6"/>
        <v>#VALUE!</v>
      </c>
    </row>
    <row r="95" spans="1:14" x14ac:dyDescent="0.35">
      <c r="A95">
        <v>68</v>
      </c>
      <c r="B95">
        <f t="shared" si="4"/>
        <v>1</v>
      </c>
      <c r="C95" t="s">
        <v>50</v>
      </c>
      <c r="D95" s="1">
        <v>43921</v>
      </c>
      <c r="E95">
        <v>0</v>
      </c>
      <c r="F95">
        <v>2.25</v>
      </c>
      <c r="G95" t="s">
        <v>12</v>
      </c>
      <c r="H95">
        <v>96</v>
      </c>
      <c r="I95" s="1">
        <v>43889</v>
      </c>
      <c r="J95" t="s">
        <v>51</v>
      </c>
      <c r="K95" t="s">
        <v>13</v>
      </c>
      <c r="L95" s="1" t="str">
        <f>IFERROR(VLOOKUP(C95,pagamenti!#REF!,7,FALSE),"")</f>
        <v/>
      </c>
      <c r="M95" s="2" t="e">
        <f t="shared" si="5"/>
        <v>#VALUE!</v>
      </c>
      <c r="N95" s="2" t="e">
        <f t="shared" si="6"/>
        <v>#VALUE!</v>
      </c>
    </row>
    <row r="96" spans="1:14" x14ac:dyDescent="0.35">
      <c r="A96">
        <v>69</v>
      </c>
      <c r="B96">
        <f t="shared" si="4"/>
        <v>1</v>
      </c>
      <c r="C96" t="s">
        <v>52</v>
      </c>
      <c r="D96" s="1">
        <v>43921</v>
      </c>
      <c r="E96">
        <v>0</v>
      </c>
      <c r="F96">
        <v>702.81</v>
      </c>
      <c r="G96" t="s">
        <v>12</v>
      </c>
      <c r="H96">
        <v>97</v>
      </c>
      <c r="I96" s="1">
        <v>43889</v>
      </c>
      <c r="J96" t="s">
        <v>53</v>
      </c>
      <c r="K96" t="s">
        <v>13</v>
      </c>
      <c r="L96" s="1" t="str">
        <f>IFERROR(VLOOKUP(C96,pagamenti!#REF!,7,FALSE),"")</f>
        <v/>
      </c>
      <c r="M96" s="2" t="e">
        <f t="shared" si="5"/>
        <v>#VALUE!</v>
      </c>
      <c r="N96" s="2" t="e">
        <f t="shared" si="6"/>
        <v>#VALUE!</v>
      </c>
    </row>
    <row r="97" spans="1:14" x14ac:dyDescent="0.35">
      <c r="A97">
        <v>70</v>
      </c>
      <c r="B97">
        <f t="shared" si="4"/>
        <v>2</v>
      </c>
      <c r="C97" t="s">
        <v>54</v>
      </c>
      <c r="D97" s="1">
        <v>43921</v>
      </c>
      <c r="E97">
        <v>0</v>
      </c>
      <c r="F97">
        <v>79.87</v>
      </c>
      <c r="G97" t="s">
        <v>12</v>
      </c>
      <c r="H97">
        <v>98</v>
      </c>
      <c r="I97" s="1">
        <v>43889</v>
      </c>
      <c r="J97" t="s">
        <v>55</v>
      </c>
      <c r="K97" t="s">
        <v>13</v>
      </c>
      <c r="L97" s="1" t="str">
        <f>IFERROR(VLOOKUP(C97,pagamenti!#REF!,7,FALSE),"")</f>
        <v/>
      </c>
      <c r="M97" s="2" t="e">
        <f t="shared" si="5"/>
        <v>#VALUE!</v>
      </c>
      <c r="N97" s="2" t="e">
        <f t="shared" si="6"/>
        <v>#VALUE!</v>
      </c>
    </row>
    <row r="98" spans="1:14" x14ac:dyDescent="0.35">
      <c r="A98">
        <v>71</v>
      </c>
      <c r="B98">
        <f t="shared" ref="B98:B129" si="7">COUNTIF($C$2:$C$474,C98)</f>
        <v>1</v>
      </c>
      <c r="C98" t="s">
        <v>56</v>
      </c>
      <c r="D98" s="1">
        <v>43921</v>
      </c>
      <c r="E98">
        <v>0</v>
      </c>
      <c r="F98">
        <v>35.9</v>
      </c>
      <c r="G98" t="s">
        <v>12</v>
      </c>
      <c r="H98">
        <v>99</v>
      </c>
      <c r="I98" s="1">
        <v>43889</v>
      </c>
      <c r="J98" t="s">
        <v>57</v>
      </c>
      <c r="K98" t="s">
        <v>13</v>
      </c>
      <c r="L98" s="1" t="str">
        <f>IFERROR(VLOOKUP(C98,pagamenti!#REF!,7,FALSE),"")</f>
        <v/>
      </c>
      <c r="M98" s="2" t="e">
        <f t="shared" si="5"/>
        <v>#VALUE!</v>
      </c>
      <c r="N98" s="2" t="e">
        <f t="shared" si="6"/>
        <v>#VALUE!</v>
      </c>
    </row>
    <row r="99" spans="1:14" x14ac:dyDescent="0.35">
      <c r="A99">
        <v>72</v>
      </c>
      <c r="B99">
        <f t="shared" si="7"/>
        <v>1</v>
      </c>
      <c r="C99" t="s">
        <v>58</v>
      </c>
      <c r="D99" s="1">
        <v>43921</v>
      </c>
      <c r="E99">
        <v>0</v>
      </c>
      <c r="F99">
        <v>2340.02</v>
      </c>
      <c r="G99" t="s">
        <v>12</v>
      </c>
      <c r="H99">
        <v>100</v>
      </c>
      <c r="I99" s="1">
        <v>43889</v>
      </c>
      <c r="J99" t="s">
        <v>59</v>
      </c>
      <c r="K99" t="s">
        <v>13</v>
      </c>
      <c r="L99" s="1" t="str">
        <f>IFERROR(VLOOKUP(C99,pagamenti!#REF!,7,FALSE),"")</f>
        <v/>
      </c>
      <c r="M99" s="2" t="e">
        <f t="shared" si="5"/>
        <v>#VALUE!</v>
      </c>
      <c r="N99" s="2" t="e">
        <f t="shared" si="6"/>
        <v>#VALUE!</v>
      </c>
    </row>
    <row r="100" spans="1:14" x14ac:dyDescent="0.35">
      <c r="A100">
        <v>73</v>
      </c>
      <c r="B100">
        <f t="shared" si="7"/>
        <v>1</v>
      </c>
      <c r="C100" t="s">
        <v>60</v>
      </c>
      <c r="D100" s="1">
        <v>43921</v>
      </c>
      <c r="E100">
        <v>0</v>
      </c>
      <c r="F100">
        <v>1.1200000000000001</v>
      </c>
      <c r="G100" t="s">
        <v>12</v>
      </c>
      <c r="H100">
        <v>101</v>
      </c>
      <c r="I100" s="1">
        <v>43889</v>
      </c>
      <c r="J100" t="s">
        <v>61</v>
      </c>
      <c r="K100" t="s">
        <v>13</v>
      </c>
      <c r="L100" s="1" t="str">
        <f>IFERROR(VLOOKUP(C100,pagamenti!#REF!,7,FALSE),"")</f>
        <v/>
      </c>
      <c r="M100" s="2" t="e">
        <f t="shared" si="5"/>
        <v>#VALUE!</v>
      </c>
      <c r="N100" s="2" t="e">
        <f t="shared" si="6"/>
        <v>#VALUE!</v>
      </c>
    </row>
    <row r="101" spans="1:14" x14ac:dyDescent="0.35">
      <c r="A101">
        <v>74</v>
      </c>
      <c r="B101">
        <f t="shared" si="7"/>
        <v>2</v>
      </c>
      <c r="C101" t="s">
        <v>62</v>
      </c>
      <c r="D101" s="1">
        <v>43921</v>
      </c>
      <c r="E101">
        <v>0</v>
      </c>
      <c r="F101">
        <v>3.37</v>
      </c>
      <c r="G101" t="s">
        <v>12</v>
      </c>
      <c r="H101">
        <v>102</v>
      </c>
      <c r="I101" s="1">
        <v>43889</v>
      </c>
      <c r="J101" t="s">
        <v>63</v>
      </c>
      <c r="K101" t="s">
        <v>13</v>
      </c>
      <c r="L101" s="1" t="str">
        <f>IFERROR(VLOOKUP(C101,pagamenti!#REF!,7,FALSE),"")</f>
        <v/>
      </c>
      <c r="M101" s="2" t="e">
        <f t="shared" si="5"/>
        <v>#VALUE!</v>
      </c>
      <c r="N101" s="2" t="e">
        <f t="shared" si="6"/>
        <v>#VALUE!</v>
      </c>
    </row>
    <row r="102" spans="1:14" x14ac:dyDescent="0.35">
      <c r="A102">
        <v>76</v>
      </c>
      <c r="B102">
        <f t="shared" si="7"/>
        <v>1</v>
      </c>
      <c r="C102" t="s">
        <v>65</v>
      </c>
      <c r="D102" s="1">
        <v>43921</v>
      </c>
      <c r="E102">
        <v>0</v>
      </c>
      <c r="F102">
        <v>347.76</v>
      </c>
      <c r="G102" t="s">
        <v>12</v>
      </c>
      <c r="H102">
        <v>104</v>
      </c>
      <c r="I102" s="1">
        <v>43889</v>
      </c>
      <c r="J102" t="s">
        <v>66</v>
      </c>
      <c r="K102" t="s">
        <v>13</v>
      </c>
      <c r="L102" s="1" t="str">
        <f>IFERROR(VLOOKUP(C102,pagamenti!#REF!,7,FALSE),"")</f>
        <v/>
      </c>
      <c r="M102" s="2" t="e">
        <f t="shared" si="5"/>
        <v>#VALUE!</v>
      </c>
      <c r="N102" s="2" t="e">
        <f t="shared" si="6"/>
        <v>#VALUE!</v>
      </c>
    </row>
    <row r="103" spans="1:14" x14ac:dyDescent="0.35">
      <c r="A103">
        <v>77</v>
      </c>
      <c r="B103">
        <f t="shared" si="7"/>
        <v>1</v>
      </c>
      <c r="C103" t="s">
        <v>67</v>
      </c>
      <c r="D103" s="1">
        <v>43921</v>
      </c>
      <c r="E103">
        <v>0</v>
      </c>
      <c r="F103">
        <v>867.09</v>
      </c>
      <c r="G103" t="s">
        <v>12</v>
      </c>
      <c r="H103">
        <v>105</v>
      </c>
      <c r="I103" s="1">
        <v>43889</v>
      </c>
      <c r="J103" t="s">
        <v>68</v>
      </c>
      <c r="K103" t="s">
        <v>13</v>
      </c>
      <c r="L103" s="1" t="str">
        <f>IFERROR(VLOOKUP(C103,pagamenti!#REF!,7,FALSE),"")</f>
        <v/>
      </c>
      <c r="M103" s="2" t="e">
        <f t="shared" si="5"/>
        <v>#VALUE!</v>
      </c>
      <c r="N103" s="2" t="e">
        <f t="shared" si="6"/>
        <v>#VALUE!</v>
      </c>
    </row>
    <row r="104" spans="1:14" x14ac:dyDescent="0.35">
      <c r="A104">
        <v>78</v>
      </c>
      <c r="B104">
        <f t="shared" si="7"/>
        <v>1</v>
      </c>
      <c r="C104" t="s">
        <v>69</v>
      </c>
      <c r="D104" s="1">
        <v>43921</v>
      </c>
      <c r="E104">
        <v>0</v>
      </c>
      <c r="F104">
        <v>52.84</v>
      </c>
      <c r="G104" t="s">
        <v>12</v>
      </c>
      <c r="H104">
        <v>106</v>
      </c>
      <c r="I104" s="1">
        <v>43889</v>
      </c>
      <c r="J104" t="s">
        <v>70</v>
      </c>
      <c r="K104" t="s">
        <v>13</v>
      </c>
      <c r="L104" s="1" t="str">
        <f>IFERROR(VLOOKUP(C104,pagamenti!#REF!,7,FALSE),"")</f>
        <v/>
      </c>
      <c r="M104" s="2" t="e">
        <f t="shared" si="5"/>
        <v>#VALUE!</v>
      </c>
      <c r="N104" s="2" t="e">
        <f t="shared" si="6"/>
        <v>#VALUE!</v>
      </c>
    </row>
    <row r="105" spans="1:14" x14ac:dyDescent="0.35">
      <c r="A105">
        <v>79</v>
      </c>
      <c r="B105">
        <f t="shared" si="7"/>
        <v>1</v>
      </c>
      <c r="C105" t="s">
        <v>71</v>
      </c>
      <c r="D105" s="1">
        <v>43921</v>
      </c>
      <c r="E105">
        <v>0</v>
      </c>
      <c r="F105">
        <v>6674.46</v>
      </c>
      <c r="G105" t="s">
        <v>12</v>
      </c>
      <c r="H105">
        <v>107</v>
      </c>
      <c r="I105" s="1">
        <v>43889</v>
      </c>
      <c r="J105" t="s">
        <v>72</v>
      </c>
      <c r="K105" t="s">
        <v>13</v>
      </c>
      <c r="L105" s="1" t="str">
        <f>IFERROR(VLOOKUP(C105,pagamenti!#REF!,7,FALSE),"")</f>
        <v/>
      </c>
      <c r="M105" s="2" t="e">
        <f t="shared" si="5"/>
        <v>#VALUE!</v>
      </c>
      <c r="N105" s="2" t="e">
        <f t="shared" si="6"/>
        <v>#VALUE!</v>
      </c>
    </row>
    <row r="106" spans="1:14" x14ac:dyDescent="0.35">
      <c r="A106">
        <v>80</v>
      </c>
      <c r="B106">
        <f t="shared" si="7"/>
        <v>1</v>
      </c>
      <c r="C106" t="s">
        <v>73</v>
      </c>
      <c r="D106" s="1">
        <v>43921</v>
      </c>
      <c r="E106">
        <v>0</v>
      </c>
      <c r="F106">
        <v>4942.13</v>
      </c>
      <c r="G106" t="s">
        <v>12</v>
      </c>
      <c r="H106">
        <v>108</v>
      </c>
      <c r="I106" s="1">
        <v>43889</v>
      </c>
      <c r="J106" t="s">
        <v>74</v>
      </c>
      <c r="K106" t="s">
        <v>13</v>
      </c>
      <c r="L106" s="1" t="str">
        <f>IFERROR(VLOOKUP(C106,pagamenti!#REF!,7,FALSE),"")</f>
        <v/>
      </c>
      <c r="M106" s="2" t="e">
        <f t="shared" si="5"/>
        <v>#VALUE!</v>
      </c>
      <c r="N106" s="2" t="e">
        <f t="shared" si="6"/>
        <v>#VALUE!</v>
      </c>
    </row>
    <row r="107" spans="1:14" x14ac:dyDescent="0.35">
      <c r="A107">
        <v>81</v>
      </c>
      <c r="B107">
        <f t="shared" si="7"/>
        <v>1</v>
      </c>
      <c r="C107" t="s">
        <v>75</v>
      </c>
      <c r="D107" s="1">
        <v>43921</v>
      </c>
      <c r="E107">
        <v>0</v>
      </c>
      <c r="F107">
        <v>149.35</v>
      </c>
      <c r="G107" t="s">
        <v>12</v>
      </c>
      <c r="H107">
        <v>109</v>
      </c>
      <c r="I107" s="1">
        <v>43889</v>
      </c>
      <c r="J107" t="s">
        <v>76</v>
      </c>
      <c r="K107" t="s">
        <v>13</v>
      </c>
      <c r="L107" s="1" t="str">
        <f>IFERROR(VLOOKUP(C107,pagamenti!#REF!,7,FALSE),"")</f>
        <v/>
      </c>
      <c r="M107" s="2" t="e">
        <f t="shared" si="5"/>
        <v>#VALUE!</v>
      </c>
      <c r="N107" s="2" t="e">
        <f t="shared" si="6"/>
        <v>#VALUE!</v>
      </c>
    </row>
    <row r="108" spans="1:14" x14ac:dyDescent="0.35">
      <c r="A108">
        <v>82</v>
      </c>
      <c r="B108">
        <f t="shared" si="7"/>
        <v>1</v>
      </c>
      <c r="C108" t="s">
        <v>77</v>
      </c>
      <c r="D108" s="1">
        <v>43921</v>
      </c>
      <c r="E108">
        <v>0</v>
      </c>
      <c r="F108">
        <v>540.98</v>
      </c>
      <c r="G108" t="s">
        <v>12</v>
      </c>
      <c r="H108">
        <v>110</v>
      </c>
      <c r="I108" s="1">
        <v>43889</v>
      </c>
      <c r="J108" t="s">
        <v>78</v>
      </c>
      <c r="K108" t="s">
        <v>13</v>
      </c>
      <c r="L108" s="1" t="str">
        <f>IFERROR(VLOOKUP(C108,pagamenti!#REF!,7,FALSE),"")</f>
        <v/>
      </c>
      <c r="M108" s="2" t="e">
        <f t="shared" si="5"/>
        <v>#VALUE!</v>
      </c>
      <c r="N108" s="2" t="e">
        <f t="shared" si="6"/>
        <v>#VALUE!</v>
      </c>
    </row>
    <row r="109" spans="1:14" x14ac:dyDescent="0.35">
      <c r="A109">
        <v>306</v>
      </c>
      <c r="B109">
        <f t="shared" si="7"/>
        <v>1</v>
      </c>
      <c r="C109" t="s">
        <v>257</v>
      </c>
      <c r="D109" s="1">
        <v>43918</v>
      </c>
      <c r="E109">
        <v>0</v>
      </c>
      <c r="F109">
        <v>85</v>
      </c>
      <c r="G109" t="s">
        <v>12</v>
      </c>
      <c r="H109">
        <v>148</v>
      </c>
      <c r="I109" s="1">
        <v>43889</v>
      </c>
      <c r="J109" t="s">
        <v>258</v>
      </c>
      <c r="K109" t="s">
        <v>253</v>
      </c>
      <c r="L109" s="1" t="str">
        <f>IFERROR(VLOOKUP(C109,pagamenti!#REF!,7,FALSE),"")</f>
        <v/>
      </c>
      <c r="M109" s="2" t="e">
        <f t="shared" si="5"/>
        <v>#VALUE!</v>
      </c>
      <c r="N109" s="2" t="e">
        <f t="shared" si="6"/>
        <v>#VALUE!</v>
      </c>
    </row>
    <row r="110" spans="1:14" x14ac:dyDescent="0.35">
      <c r="A110">
        <v>307</v>
      </c>
      <c r="B110">
        <f t="shared" si="7"/>
        <v>1</v>
      </c>
      <c r="C110" t="s">
        <v>259</v>
      </c>
      <c r="D110" s="1">
        <v>43918</v>
      </c>
      <c r="E110">
        <v>0</v>
      </c>
      <c r="F110">
        <v>85</v>
      </c>
      <c r="G110" t="s">
        <v>12</v>
      </c>
      <c r="H110">
        <v>149</v>
      </c>
      <c r="I110" s="1">
        <v>43889</v>
      </c>
      <c r="J110" t="s">
        <v>260</v>
      </c>
      <c r="K110" t="s">
        <v>253</v>
      </c>
      <c r="L110" s="1" t="str">
        <f>IFERROR(VLOOKUP(C110,pagamenti!#REF!,7,FALSE),"")</f>
        <v/>
      </c>
      <c r="M110" s="2" t="e">
        <f t="shared" si="5"/>
        <v>#VALUE!</v>
      </c>
      <c r="N110" s="2" t="e">
        <f t="shared" si="6"/>
        <v>#VALUE!</v>
      </c>
    </row>
    <row r="111" spans="1:14" x14ac:dyDescent="0.35">
      <c r="A111">
        <v>658</v>
      </c>
      <c r="B111">
        <f t="shared" si="7"/>
        <v>1</v>
      </c>
      <c r="C111" t="s">
        <v>577</v>
      </c>
      <c r="D111" s="1">
        <v>43918</v>
      </c>
      <c r="E111">
        <v>0</v>
      </c>
      <c r="F111">
        <v>1670.05</v>
      </c>
      <c r="G111" t="s">
        <v>10</v>
      </c>
      <c r="H111">
        <v>3270</v>
      </c>
      <c r="I111" s="1">
        <v>43889</v>
      </c>
      <c r="J111" t="s">
        <v>578</v>
      </c>
      <c r="K111" t="s">
        <v>576</v>
      </c>
      <c r="L111" s="1">
        <v>43918</v>
      </c>
      <c r="M111" s="2">
        <f t="shared" si="5"/>
        <v>0</v>
      </c>
      <c r="N111" s="2">
        <f t="shared" si="6"/>
        <v>0</v>
      </c>
    </row>
    <row r="112" spans="1:14" x14ac:dyDescent="0.35">
      <c r="A112">
        <v>1068</v>
      </c>
      <c r="B112">
        <f t="shared" si="7"/>
        <v>1</v>
      </c>
      <c r="C112" t="s">
        <v>966</v>
      </c>
      <c r="D112" s="1">
        <v>43919</v>
      </c>
      <c r="E112">
        <v>0</v>
      </c>
      <c r="F112">
        <v>264</v>
      </c>
      <c r="G112" t="s">
        <v>12</v>
      </c>
      <c r="H112">
        <v>31</v>
      </c>
      <c r="I112" s="1">
        <v>43890</v>
      </c>
      <c r="J112" t="s">
        <v>967</v>
      </c>
      <c r="K112" t="s">
        <v>964</v>
      </c>
      <c r="L112" s="1" t="str">
        <f>IFERROR(VLOOKUP(C112,pagamenti!#REF!,7,FALSE),"")</f>
        <v/>
      </c>
      <c r="M112" s="2" t="e">
        <f t="shared" si="5"/>
        <v>#VALUE!</v>
      </c>
      <c r="N112" s="2" t="e">
        <f t="shared" si="6"/>
        <v>#VALUE!</v>
      </c>
    </row>
    <row r="113" spans="1:14" x14ac:dyDescent="0.35">
      <c r="A113">
        <v>971</v>
      </c>
      <c r="B113">
        <f t="shared" si="7"/>
        <v>3</v>
      </c>
      <c r="C113" t="s">
        <v>98</v>
      </c>
      <c r="D113" s="1">
        <v>43919</v>
      </c>
      <c r="E113">
        <v>0</v>
      </c>
      <c r="F113">
        <v>548.1</v>
      </c>
      <c r="G113" t="s">
        <v>12</v>
      </c>
      <c r="H113">
        <v>185</v>
      </c>
      <c r="I113" s="1">
        <v>43890</v>
      </c>
      <c r="J113" t="s">
        <v>867</v>
      </c>
      <c r="K113" t="s">
        <v>864</v>
      </c>
      <c r="L113" s="1">
        <v>43944</v>
      </c>
      <c r="M113" s="2">
        <f t="shared" si="5"/>
        <v>25</v>
      </c>
      <c r="N113" s="2">
        <f t="shared" si="6"/>
        <v>13702.5</v>
      </c>
    </row>
    <row r="114" spans="1:14" x14ac:dyDescent="0.35">
      <c r="A114">
        <v>972</v>
      </c>
      <c r="B114">
        <f t="shared" si="7"/>
        <v>1</v>
      </c>
      <c r="C114" t="s">
        <v>868</v>
      </c>
      <c r="D114" s="1">
        <v>43919</v>
      </c>
      <c r="E114">
        <v>0</v>
      </c>
      <c r="F114">
        <v>1225.5999999999999</v>
      </c>
      <c r="G114" t="s">
        <v>12</v>
      </c>
      <c r="H114">
        <v>186</v>
      </c>
      <c r="I114" s="1">
        <v>43890</v>
      </c>
      <c r="J114" t="s">
        <v>869</v>
      </c>
      <c r="K114" t="s">
        <v>864</v>
      </c>
      <c r="L114" s="1" t="str">
        <f>IFERROR(VLOOKUP(C114,pagamenti!#REF!,7,FALSE),"")</f>
        <v/>
      </c>
      <c r="M114" s="2" t="e">
        <f t="shared" si="5"/>
        <v>#VALUE!</v>
      </c>
      <c r="N114" s="2" t="e">
        <f t="shared" si="6"/>
        <v>#VALUE!</v>
      </c>
    </row>
    <row r="115" spans="1:14" x14ac:dyDescent="0.35">
      <c r="A115">
        <v>973</v>
      </c>
      <c r="B115">
        <f t="shared" si="7"/>
        <v>1</v>
      </c>
      <c r="C115" t="s">
        <v>870</v>
      </c>
      <c r="D115" s="1">
        <v>43919</v>
      </c>
      <c r="E115">
        <v>0</v>
      </c>
      <c r="F115">
        <v>971.4</v>
      </c>
      <c r="G115" t="s">
        <v>12</v>
      </c>
      <c r="H115">
        <v>187</v>
      </c>
      <c r="I115" s="1">
        <v>43890</v>
      </c>
      <c r="J115" t="s">
        <v>871</v>
      </c>
      <c r="K115" t="s">
        <v>864</v>
      </c>
      <c r="L115" s="1" t="str">
        <f>IFERROR(VLOOKUP(C115,pagamenti!#REF!,7,FALSE),"")</f>
        <v/>
      </c>
      <c r="M115" s="2" t="e">
        <f t="shared" si="5"/>
        <v>#VALUE!</v>
      </c>
      <c r="N115" s="2" t="e">
        <f t="shared" si="6"/>
        <v>#VALUE!</v>
      </c>
    </row>
    <row r="116" spans="1:14" x14ac:dyDescent="0.35">
      <c r="A116">
        <v>974</v>
      </c>
      <c r="B116">
        <f t="shared" si="7"/>
        <v>1</v>
      </c>
      <c r="C116" t="s">
        <v>872</v>
      </c>
      <c r="D116" s="1">
        <v>43919</v>
      </c>
      <c r="E116">
        <v>0</v>
      </c>
      <c r="F116">
        <v>347</v>
      </c>
      <c r="G116" t="s">
        <v>12</v>
      </c>
      <c r="H116">
        <v>188</v>
      </c>
      <c r="I116" s="1">
        <v>43890</v>
      </c>
      <c r="J116" t="s">
        <v>873</v>
      </c>
      <c r="K116" t="s">
        <v>864</v>
      </c>
      <c r="L116" s="1" t="str">
        <f>IFERROR(VLOOKUP(C116,pagamenti!#REF!,7,FALSE),"")</f>
        <v/>
      </c>
      <c r="M116" s="2" t="e">
        <f t="shared" si="5"/>
        <v>#VALUE!</v>
      </c>
      <c r="N116" s="2" t="e">
        <f t="shared" si="6"/>
        <v>#VALUE!</v>
      </c>
    </row>
    <row r="117" spans="1:14" x14ac:dyDescent="0.35">
      <c r="A117">
        <v>975</v>
      </c>
      <c r="B117">
        <f t="shared" si="7"/>
        <v>1</v>
      </c>
      <c r="C117" t="s">
        <v>874</v>
      </c>
      <c r="D117" s="1">
        <v>43919</v>
      </c>
      <c r="E117">
        <v>0</v>
      </c>
      <c r="F117">
        <v>7.2</v>
      </c>
      <c r="G117" t="s">
        <v>12</v>
      </c>
      <c r="H117">
        <v>189</v>
      </c>
      <c r="I117" s="1">
        <v>43890</v>
      </c>
      <c r="J117" t="s">
        <v>875</v>
      </c>
      <c r="K117" t="s">
        <v>864</v>
      </c>
      <c r="L117" s="1" t="str">
        <f>IFERROR(VLOOKUP(C117,pagamenti!#REF!,7,FALSE),"")</f>
        <v/>
      </c>
      <c r="M117" s="2" t="e">
        <f t="shared" si="5"/>
        <v>#VALUE!</v>
      </c>
      <c r="N117" s="2" t="e">
        <f t="shared" si="6"/>
        <v>#VALUE!</v>
      </c>
    </row>
    <row r="118" spans="1:14" x14ac:dyDescent="0.35">
      <c r="A118">
        <v>492</v>
      </c>
      <c r="B118">
        <f t="shared" si="7"/>
        <v>1</v>
      </c>
      <c r="C118" t="s">
        <v>436</v>
      </c>
      <c r="D118" s="1">
        <v>43905</v>
      </c>
      <c r="E118">
        <v>0</v>
      </c>
      <c r="F118">
        <v>525</v>
      </c>
      <c r="G118" t="s">
        <v>12</v>
      </c>
      <c r="H118">
        <v>6822</v>
      </c>
      <c r="I118" s="1">
        <v>43890</v>
      </c>
      <c r="J118" t="s">
        <v>437</v>
      </c>
      <c r="K118" t="s">
        <v>431</v>
      </c>
      <c r="L118" s="1" t="str">
        <f>IFERROR(VLOOKUP(C118,pagamenti!#REF!,7,FALSE),"")</f>
        <v/>
      </c>
      <c r="M118" s="2" t="e">
        <f t="shared" si="5"/>
        <v>#VALUE!</v>
      </c>
      <c r="N118" s="2" t="e">
        <f t="shared" si="6"/>
        <v>#VALUE!</v>
      </c>
    </row>
    <row r="119" spans="1:14" x14ac:dyDescent="0.35">
      <c r="A119">
        <v>794</v>
      </c>
      <c r="B119">
        <f t="shared" si="7"/>
        <v>4</v>
      </c>
      <c r="C119" t="s">
        <v>17</v>
      </c>
      <c r="D119" s="1">
        <v>43908</v>
      </c>
      <c r="E119">
        <v>0</v>
      </c>
      <c r="F119">
        <v>5344</v>
      </c>
      <c r="G119" t="s">
        <v>12</v>
      </c>
      <c r="H119">
        <v>8</v>
      </c>
      <c r="I119" s="1">
        <v>43893</v>
      </c>
      <c r="J119" t="s">
        <v>712</v>
      </c>
      <c r="K119" t="s">
        <v>713</v>
      </c>
      <c r="L119" s="1">
        <v>43893</v>
      </c>
      <c r="M119" s="2">
        <f t="shared" si="5"/>
        <v>-15</v>
      </c>
      <c r="N119" s="2">
        <f t="shared" si="6"/>
        <v>-80160</v>
      </c>
    </row>
    <row r="120" spans="1:14" x14ac:dyDescent="0.35">
      <c r="A120">
        <v>1006</v>
      </c>
      <c r="B120">
        <f t="shared" si="7"/>
        <v>1</v>
      </c>
      <c r="C120" t="s">
        <v>903</v>
      </c>
      <c r="D120" s="1">
        <v>43909</v>
      </c>
      <c r="E120">
        <v>0</v>
      </c>
      <c r="F120">
        <v>80.13</v>
      </c>
      <c r="G120" t="s">
        <v>12</v>
      </c>
      <c r="H120">
        <v>2464</v>
      </c>
      <c r="I120" s="1">
        <v>43894</v>
      </c>
      <c r="J120" t="s">
        <v>904</v>
      </c>
      <c r="K120" t="s">
        <v>892</v>
      </c>
      <c r="L120" s="1">
        <v>43900</v>
      </c>
      <c r="M120" s="2">
        <f t="shared" si="5"/>
        <v>-9</v>
      </c>
      <c r="N120" s="2">
        <f t="shared" si="6"/>
        <v>-721.17</v>
      </c>
    </row>
    <row r="121" spans="1:14" x14ac:dyDescent="0.35">
      <c r="A121">
        <v>677</v>
      </c>
      <c r="B121">
        <f t="shared" si="7"/>
        <v>1</v>
      </c>
      <c r="C121" t="s">
        <v>593</v>
      </c>
      <c r="D121" s="1">
        <v>43951</v>
      </c>
      <c r="E121">
        <v>0</v>
      </c>
      <c r="F121">
        <v>478.89</v>
      </c>
      <c r="G121" t="s">
        <v>482</v>
      </c>
      <c r="H121">
        <v>4518</v>
      </c>
      <c r="I121" s="1">
        <v>43894</v>
      </c>
      <c r="J121" t="s">
        <v>594</v>
      </c>
      <c r="K121" t="s">
        <v>588</v>
      </c>
      <c r="L121" s="1" t="str">
        <f>IFERROR(VLOOKUP(C121,pagamenti!#REF!,7,FALSE),"")</f>
        <v/>
      </c>
      <c r="M121" s="2" t="e">
        <f t="shared" si="5"/>
        <v>#VALUE!</v>
      </c>
      <c r="N121" s="2" t="e">
        <f t="shared" si="6"/>
        <v>#VALUE!</v>
      </c>
    </row>
    <row r="122" spans="1:14" x14ac:dyDescent="0.35">
      <c r="A122">
        <v>1007</v>
      </c>
      <c r="B122">
        <f t="shared" si="7"/>
        <v>1</v>
      </c>
      <c r="C122" t="s">
        <v>905</v>
      </c>
      <c r="D122" s="1">
        <v>43909</v>
      </c>
      <c r="E122">
        <v>0</v>
      </c>
      <c r="F122">
        <v>77.31</v>
      </c>
      <c r="G122" t="s">
        <v>12</v>
      </c>
      <c r="H122">
        <v>9464</v>
      </c>
      <c r="I122" s="1">
        <v>43894</v>
      </c>
      <c r="J122" t="s">
        <v>906</v>
      </c>
      <c r="K122" t="s">
        <v>892</v>
      </c>
      <c r="L122" s="1" t="str">
        <f>IFERROR(VLOOKUP(C122,pagamenti!#REF!,7,FALSE),"")</f>
        <v/>
      </c>
      <c r="M122" s="2" t="e">
        <f t="shared" si="5"/>
        <v>#VALUE!</v>
      </c>
      <c r="N122" s="2" t="e">
        <f t="shared" si="6"/>
        <v>#VALUE!</v>
      </c>
    </row>
    <row r="123" spans="1:14" x14ac:dyDescent="0.35">
      <c r="A123">
        <v>605</v>
      </c>
      <c r="B123">
        <f t="shared" si="7"/>
        <v>1</v>
      </c>
      <c r="C123" t="s">
        <v>426</v>
      </c>
      <c r="D123" s="1">
        <v>43910</v>
      </c>
      <c r="E123">
        <v>0</v>
      </c>
      <c r="F123">
        <v>224.97</v>
      </c>
      <c r="G123" t="s">
        <v>12</v>
      </c>
      <c r="H123">
        <v>219</v>
      </c>
      <c r="I123" s="1">
        <v>43895</v>
      </c>
      <c r="J123" t="s">
        <v>525</v>
      </c>
      <c r="K123" t="s">
        <v>524</v>
      </c>
      <c r="L123" s="1" t="str">
        <f>IFERROR(VLOOKUP(C123,pagamenti!#REF!,7,FALSE),"")</f>
        <v/>
      </c>
      <c r="M123" s="2" t="e">
        <f t="shared" si="5"/>
        <v>#VALUE!</v>
      </c>
      <c r="N123" s="2" t="e">
        <f t="shared" si="6"/>
        <v>#VALUE!</v>
      </c>
    </row>
    <row r="124" spans="1:14" x14ac:dyDescent="0.35">
      <c r="A124">
        <v>621</v>
      </c>
      <c r="B124">
        <f t="shared" si="7"/>
        <v>1</v>
      </c>
      <c r="C124" t="s">
        <v>539</v>
      </c>
      <c r="D124" s="1">
        <v>43951</v>
      </c>
      <c r="E124">
        <v>0</v>
      </c>
      <c r="F124">
        <v>376.04</v>
      </c>
      <c r="G124" t="s">
        <v>482</v>
      </c>
      <c r="H124">
        <v>39684</v>
      </c>
      <c r="I124" s="1">
        <v>43895</v>
      </c>
      <c r="J124" t="s">
        <v>540</v>
      </c>
      <c r="K124" t="s">
        <v>534</v>
      </c>
      <c r="L124" s="1" t="str">
        <f>IFERROR(VLOOKUP(C124,pagamenti!#REF!,7,FALSE),"")</f>
        <v/>
      </c>
      <c r="M124" s="2" t="e">
        <f t="shared" si="5"/>
        <v>#VALUE!</v>
      </c>
      <c r="N124" s="2" t="e">
        <f t="shared" si="6"/>
        <v>#VALUE!</v>
      </c>
    </row>
    <row r="125" spans="1:14" x14ac:dyDescent="0.35">
      <c r="A125">
        <v>564</v>
      </c>
      <c r="B125">
        <f t="shared" si="7"/>
        <v>1</v>
      </c>
      <c r="C125" t="s">
        <v>496</v>
      </c>
      <c r="D125" s="1">
        <v>43912</v>
      </c>
      <c r="E125">
        <v>0</v>
      </c>
      <c r="F125">
        <v>13.1</v>
      </c>
      <c r="G125" t="s">
        <v>12</v>
      </c>
      <c r="H125">
        <v>10075</v>
      </c>
      <c r="I125" s="1">
        <v>43897</v>
      </c>
      <c r="J125" t="s">
        <v>497</v>
      </c>
      <c r="K125" t="s">
        <v>498</v>
      </c>
      <c r="L125" s="1" t="str">
        <f>IFERROR(VLOOKUP(C125,pagamenti!#REF!,7,FALSE),"")</f>
        <v/>
      </c>
      <c r="M125" s="2" t="e">
        <f t="shared" si="5"/>
        <v>#VALUE!</v>
      </c>
      <c r="N125" s="2" t="e">
        <f t="shared" si="6"/>
        <v>#VALUE!</v>
      </c>
    </row>
    <row r="126" spans="1:14" x14ac:dyDescent="0.35">
      <c r="A126">
        <v>715</v>
      </c>
      <c r="B126">
        <f t="shared" si="7"/>
        <v>1</v>
      </c>
      <c r="C126" t="s">
        <v>632</v>
      </c>
      <c r="D126" s="1">
        <v>43912</v>
      </c>
      <c r="E126">
        <v>0</v>
      </c>
      <c r="F126">
        <v>1461.9</v>
      </c>
      <c r="G126" t="s">
        <v>12</v>
      </c>
      <c r="H126">
        <v>40766</v>
      </c>
      <c r="I126" s="1">
        <v>43897</v>
      </c>
      <c r="J126" t="s">
        <v>633</v>
      </c>
      <c r="K126" t="s">
        <v>617</v>
      </c>
      <c r="L126" s="1" t="str">
        <f>IFERROR(VLOOKUP(C126,pagamenti!#REF!,7,FALSE),"")</f>
        <v/>
      </c>
      <c r="M126" s="2" t="e">
        <f t="shared" si="5"/>
        <v>#VALUE!</v>
      </c>
      <c r="N126" s="2" t="e">
        <f t="shared" si="6"/>
        <v>#VALUE!</v>
      </c>
    </row>
    <row r="127" spans="1:14" x14ac:dyDescent="0.35">
      <c r="A127">
        <v>716</v>
      </c>
      <c r="B127">
        <f t="shared" si="7"/>
        <v>1</v>
      </c>
      <c r="C127" t="s">
        <v>634</v>
      </c>
      <c r="D127" s="1">
        <v>43912</v>
      </c>
      <c r="E127">
        <v>0</v>
      </c>
      <c r="F127">
        <v>1061.1199999999999</v>
      </c>
      <c r="G127" t="s">
        <v>12</v>
      </c>
      <c r="H127">
        <v>40767</v>
      </c>
      <c r="I127" s="1">
        <v>43897</v>
      </c>
      <c r="J127" t="s">
        <v>635</v>
      </c>
      <c r="K127" t="s">
        <v>617</v>
      </c>
      <c r="L127" s="1" t="str">
        <f>IFERROR(VLOOKUP(C127,pagamenti!#REF!,7,FALSE),"")</f>
        <v/>
      </c>
      <c r="M127" s="2" t="e">
        <f t="shared" si="5"/>
        <v>#VALUE!</v>
      </c>
      <c r="N127" s="2" t="e">
        <f t="shared" si="6"/>
        <v>#VALUE!</v>
      </c>
    </row>
    <row r="128" spans="1:14" x14ac:dyDescent="0.35">
      <c r="A128">
        <v>904</v>
      </c>
      <c r="B128">
        <f t="shared" si="7"/>
        <v>4</v>
      </c>
      <c r="C128" t="s">
        <v>231</v>
      </c>
      <c r="D128" s="1">
        <v>43915</v>
      </c>
      <c r="E128">
        <v>0</v>
      </c>
      <c r="F128">
        <v>13000</v>
      </c>
      <c r="G128" t="s">
        <v>12</v>
      </c>
      <c r="H128">
        <v>7</v>
      </c>
      <c r="I128" s="1">
        <v>43900</v>
      </c>
      <c r="J128" t="s">
        <v>807</v>
      </c>
      <c r="K128" t="s">
        <v>808</v>
      </c>
      <c r="L128" s="1">
        <v>43906</v>
      </c>
      <c r="M128" s="2">
        <f t="shared" si="5"/>
        <v>-9</v>
      </c>
      <c r="N128" s="2">
        <f t="shared" si="6"/>
        <v>-117000</v>
      </c>
    </row>
    <row r="129" spans="1:14" x14ac:dyDescent="0.35">
      <c r="A129">
        <v>902</v>
      </c>
      <c r="B129">
        <f t="shared" si="7"/>
        <v>3</v>
      </c>
      <c r="C129" t="s">
        <v>795</v>
      </c>
      <c r="D129" s="1">
        <v>43915</v>
      </c>
      <c r="E129">
        <v>0</v>
      </c>
      <c r="F129">
        <v>68.849999999999994</v>
      </c>
      <c r="G129" t="s">
        <v>12</v>
      </c>
      <c r="H129">
        <v>30</v>
      </c>
      <c r="I129" s="1">
        <v>43900</v>
      </c>
      <c r="J129" t="s">
        <v>805</v>
      </c>
      <c r="K129" t="s">
        <v>806</v>
      </c>
      <c r="L129" s="1">
        <v>43906</v>
      </c>
      <c r="M129" s="2">
        <f t="shared" si="5"/>
        <v>-9</v>
      </c>
      <c r="N129" s="2">
        <f t="shared" si="6"/>
        <v>-619.65</v>
      </c>
    </row>
    <row r="130" spans="1:14" x14ac:dyDescent="0.35">
      <c r="A130">
        <v>953</v>
      </c>
      <c r="B130">
        <f t="shared" ref="B130:B154" si="8">COUNTIF($C$2:$C$474,C130)</f>
        <v>2</v>
      </c>
      <c r="C130" t="s">
        <v>857</v>
      </c>
      <c r="D130" s="1">
        <v>43932</v>
      </c>
      <c r="E130">
        <v>0</v>
      </c>
      <c r="F130">
        <v>2120</v>
      </c>
      <c r="G130" t="s">
        <v>12</v>
      </c>
      <c r="H130">
        <v>79</v>
      </c>
      <c r="I130" s="1">
        <v>43901</v>
      </c>
      <c r="J130" t="s">
        <v>858</v>
      </c>
      <c r="K130" t="s">
        <v>854</v>
      </c>
      <c r="L130" s="1" t="str">
        <f>IFERROR(VLOOKUP(C130,pagamenti!#REF!,7,FALSE),"")</f>
        <v/>
      </c>
      <c r="M130" s="2" t="e">
        <f t="shared" si="5"/>
        <v>#VALUE!</v>
      </c>
      <c r="N130" s="2" t="e">
        <f t="shared" si="6"/>
        <v>#VALUE!</v>
      </c>
    </row>
    <row r="131" spans="1:14" x14ac:dyDescent="0.35">
      <c r="A131">
        <v>274</v>
      </c>
      <c r="B131">
        <f t="shared" si="8"/>
        <v>1</v>
      </c>
      <c r="C131" t="s">
        <v>234</v>
      </c>
      <c r="D131" s="1">
        <v>43934</v>
      </c>
      <c r="E131">
        <v>0</v>
      </c>
      <c r="F131">
        <v>12413.1</v>
      </c>
      <c r="G131" t="s">
        <v>12</v>
      </c>
      <c r="H131">
        <v>18</v>
      </c>
      <c r="I131" s="1">
        <v>43903</v>
      </c>
      <c r="J131" t="s">
        <v>235</v>
      </c>
      <c r="K131" t="s">
        <v>230</v>
      </c>
      <c r="L131" s="1" t="str">
        <f>IFERROR(VLOOKUP(C131,pagamenti!#REF!,7,FALSE),"")</f>
        <v/>
      </c>
      <c r="M131" s="2" t="e">
        <f t="shared" ref="M131:M196" si="9">+L131-D131</f>
        <v>#VALUE!</v>
      </c>
      <c r="N131" s="2" t="e">
        <f t="shared" ref="N131:N196" si="10">+M131*F131</f>
        <v>#VALUE!</v>
      </c>
    </row>
    <row r="132" spans="1:14" x14ac:dyDescent="0.35">
      <c r="A132">
        <v>275</v>
      </c>
      <c r="B132">
        <f t="shared" si="8"/>
        <v>1</v>
      </c>
      <c r="C132" t="s">
        <v>236</v>
      </c>
      <c r="D132" s="1">
        <v>43934</v>
      </c>
      <c r="E132">
        <v>0</v>
      </c>
      <c r="F132">
        <v>75.599999999999994</v>
      </c>
      <c r="G132" t="s">
        <v>12</v>
      </c>
      <c r="H132">
        <v>19</v>
      </c>
      <c r="I132" s="1">
        <v>43903</v>
      </c>
      <c r="J132" t="s">
        <v>237</v>
      </c>
      <c r="K132" t="s">
        <v>230</v>
      </c>
      <c r="L132" s="1" t="str">
        <f>IFERROR(VLOOKUP(C132,pagamenti!#REF!,7,FALSE),"")</f>
        <v/>
      </c>
      <c r="M132" s="2" t="e">
        <f t="shared" si="9"/>
        <v>#VALUE!</v>
      </c>
      <c r="N132" s="2" t="e">
        <f t="shared" si="10"/>
        <v>#VALUE!</v>
      </c>
    </row>
    <row r="133" spans="1:14" x14ac:dyDescent="0.35">
      <c r="A133">
        <v>276</v>
      </c>
      <c r="B133">
        <f t="shared" si="8"/>
        <v>2</v>
      </c>
      <c r="C133" t="s">
        <v>238</v>
      </c>
      <c r="D133" s="1">
        <v>43934</v>
      </c>
      <c r="E133">
        <v>0</v>
      </c>
      <c r="F133">
        <v>4456</v>
      </c>
      <c r="G133" t="s">
        <v>12</v>
      </c>
      <c r="H133">
        <v>20</v>
      </c>
      <c r="I133" s="1">
        <v>43903</v>
      </c>
      <c r="J133" t="s">
        <v>239</v>
      </c>
      <c r="K133" t="s">
        <v>230</v>
      </c>
      <c r="L133" s="1" t="str">
        <f>IFERROR(VLOOKUP(C133,pagamenti!#REF!,7,FALSE),"")</f>
        <v/>
      </c>
      <c r="M133" s="2" t="e">
        <f t="shared" si="9"/>
        <v>#VALUE!</v>
      </c>
      <c r="N133" s="2" t="e">
        <f t="shared" si="10"/>
        <v>#VALUE!</v>
      </c>
    </row>
    <row r="134" spans="1:14" x14ac:dyDescent="0.35">
      <c r="A134">
        <v>326</v>
      </c>
      <c r="B134">
        <f t="shared" si="8"/>
        <v>1</v>
      </c>
      <c r="C134" t="s">
        <v>274</v>
      </c>
      <c r="D134" s="1">
        <v>43934</v>
      </c>
      <c r="E134">
        <v>0</v>
      </c>
      <c r="F134">
        <v>168.01</v>
      </c>
      <c r="G134" t="s">
        <v>12</v>
      </c>
      <c r="H134">
        <v>1353</v>
      </c>
      <c r="I134" s="1">
        <v>43903</v>
      </c>
      <c r="J134" t="s">
        <v>275</v>
      </c>
      <c r="K134" t="s">
        <v>265</v>
      </c>
      <c r="L134" s="1">
        <v>43903</v>
      </c>
      <c r="M134" s="2">
        <f t="shared" si="9"/>
        <v>-31</v>
      </c>
      <c r="N134" s="2">
        <f t="shared" si="10"/>
        <v>-5208.3099999999995</v>
      </c>
    </row>
    <row r="135" spans="1:14" x14ac:dyDescent="0.35">
      <c r="A135">
        <v>818</v>
      </c>
      <c r="B135">
        <f t="shared" si="8"/>
        <v>1</v>
      </c>
      <c r="C135" t="s">
        <v>733</v>
      </c>
      <c r="D135" s="1">
        <v>43937</v>
      </c>
      <c r="E135">
        <v>0</v>
      </c>
      <c r="F135">
        <v>1625.46</v>
      </c>
      <c r="G135" t="s">
        <v>12</v>
      </c>
      <c r="H135">
        <v>1457</v>
      </c>
      <c r="I135" s="1">
        <v>43906</v>
      </c>
      <c r="J135" t="s">
        <v>734</v>
      </c>
      <c r="K135" t="s">
        <v>728</v>
      </c>
      <c r="L135" s="1" t="str">
        <f>IFERROR(VLOOKUP(C135,pagamenti!#REF!,7,FALSE),"")</f>
        <v/>
      </c>
      <c r="M135" s="2" t="e">
        <f t="shared" si="9"/>
        <v>#VALUE!</v>
      </c>
      <c r="N135" s="2" t="e">
        <f t="shared" si="10"/>
        <v>#VALUE!</v>
      </c>
    </row>
    <row r="136" spans="1:14" x14ac:dyDescent="0.35">
      <c r="A136">
        <v>955</v>
      </c>
      <c r="B136">
        <f t="shared" si="8"/>
        <v>2</v>
      </c>
      <c r="C136" t="s">
        <v>54</v>
      </c>
      <c r="D136" s="1">
        <v>43941</v>
      </c>
      <c r="E136">
        <v>0</v>
      </c>
      <c r="F136">
        <v>3600</v>
      </c>
      <c r="G136" t="s">
        <v>12</v>
      </c>
      <c r="H136">
        <v>98</v>
      </c>
      <c r="I136" s="1">
        <v>43910</v>
      </c>
      <c r="J136" t="s">
        <v>859</v>
      </c>
      <c r="K136" t="s">
        <v>854</v>
      </c>
      <c r="L136" s="1">
        <v>43921</v>
      </c>
      <c r="M136" s="2">
        <f t="shared" si="9"/>
        <v>-20</v>
      </c>
      <c r="N136" s="2">
        <f t="shared" si="10"/>
        <v>-72000</v>
      </c>
    </row>
    <row r="137" spans="1:14" x14ac:dyDescent="0.35">
      <c r="A137">
        <v>327</v>
      </c>
      <c r="B137">
        <f t="shared" si="8"/>
        <v>1</v>
      </c>
      <c r="C137" t="s">
        <v>276</v>
      </c>
      <c r="D137" s="1">
        <v>43941</v>
      </c>
      <c r="E137">
        <v>0</v>
      </c>
      <c r="F137">
        <v>23.9</v>
      </c>
      <c r="G137" t="s">
        <v>12</v>
      </c>
      <c r="H137">
        <v>406</v>
      </c>
      <c r="I137" s="1">
        <v>43910</v>
      </c>
      <c r="J137" t="s">
        <v>277</v>
      </c>
      <c r="K137" t="s">
        <v>265</v>
      </c>
      <c r="L137" s="1" t="str">
        <f>IFERROR(VLOOKUP(C137,pagamenti!#REF!,7,FALSE),"")</f>
        <v/>
      </c>
      <c r="M137" s="2" t="e">
        <f t="shared" si="9"/>
        <v>#VALUE!</v>
      </c>
      <c r="N137" s="2" t="e">
        <f t="shared" si="10"/>
        <v>#VALUE!</v>
      </c>
    </row>
    <row r="138" spans="1:14" x14ac:dyDescent="0.35">
      <c r="A138">
        <v>516</v>
      </c>
      <c r="B138">
        <f t="shared" si="8"/>
        <v>1</v>
      </c>
      <c r="C138" t="s">
        <v>429</v>
      </c>
      <c r="D138" s="1">
        <v>43914</v>
      </c>
      <c r="E138">
        <v>0</v>
      </c>
      <c r="F138">
        <v>710.75</v>
      </c>
      <c r="G138" t="s">
        <v>10</v>
      </c>
      <c r="H138">
        <v>310</v>
      </c>
      <c r="I138" s="1">
        <v>43914</v>
      </c>
      <c r="J138" t="s">
        <v>455</v>
      </c>
      <c r="K138" t="s">
        <v>453</v>
      </c>
      <c r="L138" s="1" t="str">
        <f>IFERROR(VLOOKUP(C138,pagamenti!#REF!,7,FALSE),"")</f>
        <v/>
      </c>
      <c r="M138" s="2" t="e">
        <f t="shared" si="9"/>
        <v>#VALUE!</v>
      </c>
      <c r="N138" s="2" t="e">
        <f t="shared" si="10"/>
        <v>#VALUE!</v>
      </c>
    </row>
    <row r="139" spans="1:14" x14ac:dyDescent="0.35">
      <c r="A139">
        <v>517</v>
      </c>
      <c r="B139">
        <f t="shared" si="8"/>
        <v>1</v>
      </c>
      <c r="C139" t="s">
        <v>430</v>
      </c>
      <c r="D139" s="1">
        <v>43914</v>
      </c>
      <c r="E139">
        <v>0</v>
      </c>
      <c r="F139">
        <v>1245.1500000000001</v>
      </c>
      <c r="G139" t="s">
        <v>10</v>
      </c>
      <c r="H139">
        <v>311</v>
      </c>
      <c r="I139" s="1">
        <v>43914</v>
      </c>
      <c r="J139" t="s">
        <v>456</v>
      </c>
      <c r="K139" t="s">
        <v>453</v>
      </c>
      <c r="L139" s="1" t="str">
        <f>IFERROR(VLOOKUP(C139,pagamenti!#REF!,7,FALSE),"")</f>
        <v/>
      </c>
      <c r="M139" s="2" t="e">
        <f t="shared" si="9"/>
        <v>#VALUE!</v>
      </c>
      <c r="N139" s="2" t="e">
        <f t="shared" si="10"/>
        <v>#VALUE!</v>
      </c>
    </row>
    <row r="140" spans="1:14" x14ac:dyDescent="0.35">
      <c r="A140">
        <v>544</v>
      </c>
      <c r="B140">
        <f t="shared" si="8"/>
        <v>1</v>
      </c>
      <c r="C140" t="s">
        <v>473</v>
      </c>
      <c r="D140" s="1">
        <v>43951</v>
      </c>
      <c r="E140">
        <v>0</v>
      </c>
      <c r="F140">
        <v>70</v>
      </c>
      <c r="G140" t="s">
        <v>12</v>
      </c>
      <c r="H140">
        <v>24981</v>
      </c>
      <c r="I140" s="1">
        <v>43917</v>
      </c>
      <c r="J140" t="s">
        <v>474</v>
      </c>
      <c r="K140" t="s">
        <v>472</v>
      </c>
      <c r="L140" s="1" t="str">
        <f>IFERROR(VLOOKUP(C140,pagamenti!#REF!,7,FALSE),"")</f>
        <v/>
      </c>
      <c r="M140" s="2" t="e">
        <f t="shared" si="9"/>
        <v>#VALUE!</v>
      </c>
      <c r="N140" s="2" t="e">
        <f t="shared" si="10"/>
        <v>#VALUE!</v>
      </c>
    </row>
    <row r="141" spans="1:14" x14ac:dyDescent="0.35">
      <c r="A141">
        <v>103</v>
      </c>
      <c r="B141">
        <f t="shared" si="8"/>
        <v>2</v>
      </c>
      <c r="C141" t="s">
        <v>79</v>
      </c>
      <c r="D141" s="1">
        <v>43921</v>
      </c>
      <c r="E141">
        <v>0</v>
      </c>
      <c r="F141">
        <v>3442.76</v>
      </c>
      <c r="G141" t="s">
        <v>12</v>
      </c>
      <c r="H141">
        <v>175</v>
      </c>
      <c r="I141" s="1">
        <v>43921</v>
      </c>
      <c r="J141" t="s">
        <v>80</v>
      </c>
      <c r="K141" t="s">
        <v>13</v>
      </c>
      <c r="L141" s="1" t="str">
        <f>IFERROR(VLOOKUP(C141,pagamenti!#REF!,7,FALSE),"")</f>
        <v/>
      </c>
      <c r="M141" s="2" t="e">
        <f t="shared" si="9"/>
        <v>#VALUE!</v>
      </c>
      <c r="N141" s="2" t="e">
        <f t="shared" si="10"/>
        <v>#VALUE!</v>
      </c>
    </row>
    <row r="142" spans="1:14" x14ac:dyDescent="0.35">
      <c r="A142">
        <v>104</v>
      </c>
      <c r="B142">
        <f t="shared" si="8"/>
        <v>1</v>
      </c>
      <c r="C142" t="s">
        <v>81</v>
      </c>
      <c r="D142" s="1">
        <v>43921</v>
      </c>
      <c r="E142">
        <v>0</v>
      </c>
      <c r="F142">
        <v>71.959999999999994</v>
      </c>
      <c r="G142" t="s">
        <v>12</v>
      </c>
      <c r="H142">
        <v>176</v>
      </c>
      <c r="I142" s="1">
        <v>43921</v>
      </c>
      <c r="J142" t="s">
        <v>82</v>
      </c>
      <c r="K142" t="s">
        <v>13</v>
      </c>
      <c r="L142" s="1" t="str">
        <f>IFERROR(VLOOKUP(C142,pagamenti!#REF!,7,FALSE),"")</f>
        <v/>
      </c>
      <c r="M142" s="2" t="e">
        <f t="shared" si="9"/>
        <v>#VALUE!</v>
      </c>
      <c r="N142" s="2" t="e">
        <f t="shared" si="10"/>
        <v>#VALUE!</v>
      </c>
    </row>
    <row r="143" spans="1:14" x14ac:dyDescent="0.35">
      <c r="A143">
        <v>105</v>
      </c>
      <c r="B143">
        <f t="shared" si="8"/>
        <v>1</v>
      </c>
      <c r="C143" t="s">
        <v>83</v>
      </c>
      <c r="D143" s="1">
        <v>43921</v>
      </c>
      <c r="E143">
        <v>0</v>
      </c>
      <c r="F143">
        <v>4.18</v>
      </c>
      <c r="G143" t="s">
        <v>12</v>
      </c>
      <c r="H143">
        <v>177</v>
      </c>
      <c r="I143" s="1">
        <v>43921</v>
      </c>
      <c r="J143" t="s">
        <v>84</v>
      </c>
      <c r="K143" t="s">
        <v>13</v>
      </c>
      <c r="L143" s="1" t="str">
        <f>IFERROR(VLOOKUP(C143,pagamenti!#REF!,7,FALSE),"")</f>
        <v/>
      </c>
      <c r="M143" s="2" t="e">
        <f t="shared" si="9"/>
        <v>#VALUE!</v>
      </c>
      <c r="N143" s="2" t="e">
        <f t="shared" si="10"/>
        <v>#VALUE!</v>
      </c>
    </row>
    <row r="144" spans="1:14" x14ac:dyDescent="0.35">
      <c r="A144">
        <v>106</v>
      </c>
      <c r="B144">
        <f t="shared" si="8"/>
        <v>1</v>
      </c>
      <c r="C144" t="s">
        <v>85</v>
      </c>
      <c r="D144" s="1">
        <v>43921</v>
      </c>
      <c r="E144">
        <v>0</v>
      </c>
      <c r="F144">
        <v>2.25</v>
      </c>
      <c r="G144" t="s">
        <v>12</v>
      </c>
      <c r="H144">
        <v>178</v>
      </c>
      <c r="I144" s="1">
        <v>43921</v>
      </c>
      <c r="J144" t="s">
        <v>86</v>
      </c>
      <c r="K144" t="s">
        <v>13</v>
      </c>
      <c r="L144" s="1" t="str">
        <f>IFERROR(VLOOKUP(C144,pagamenti!#REF!,7,FALSE),"")</f>
        <v/>
      </c>
      <c r="M144" s="2" t="e">
        <f t="shared" si="9"/>
        <v>#VALUE!</v>
      </c>
      <c r="N144" s="2" t="e">
        <f t="shared" si="10"/>
        <v>#VALUE!</v>
      </c>
    </row>
    <row r="145" spans="1:19" x14ac:dyDescent="0.35">
      <c r="A145">
        <v>107</v>
      </c>
      <c r="B145">
        <f t="shared" si="8"/>
        <v>1</v>
      </c>
      <c r="C145" t="s">
        <v>87</v>
      </c>
      <c r="D145" s="1">
        <v>43921</v>
      </c>
      <c r="E145">
        <v>0</v>
      </c>
      <c r="F145">
        <v>3.51</v>
      </c>
      <c r="G145" t="s">
        <v>12</v>
      </c>
      <c r="H145">
        <v>179</v>
      </c>
      <c r="I145" s="1">
        <v>43921</v>
      </c>
      <c r="J145" t="s">
        <v>88</v>
      </c>
      <c r="K145" t="s">
        <v>13</v>
      </c>
      <c r="L145" s="1" t="str">
        <f>IFERROR(VLOOKUP(C145,pagamenti!#REF!,7,FALSE),"")</f>
        <v/>
      </c>
      <c r="M145" s="2" t="e">
        <f t="shared" si="9"/>
        <v>#VALUE!</v>
      </c>
      <c r="N145" s="2" t="e">
        <f t="shared" si="10"/>
        <v>#VALUE!</v>
      </c>
    </row>
    <row r="146" spans="1:19" x14ac:dyDescent="0.35">
      <c r="A146">
        <v>108</v>
      </c>
      <c r="B146">
        <f t="shared" si="8"/>
        <v>1</v>
      </c>
      <c r="C146" t="s">
        <v>89</v>
      </c>
      <c r="D146" s="1">
        <v>43921</v>
      </c>
      <c r="E146">
        <v>0</v>
      </c>
      <c r="F146">
        <v>440.75</v>
      </c>
      <c r="G146" t="s">
        <v>12</v>
      </c>
      <c r="H146">
        <v>180</v>
      </c>
      <c r="I146" s="1">
        <v>43921</v>
      </c>
      <c r="J146" t="s">
        <v>90</v>
      </c>
      <c r="K146" t="s">
        <v>13</v>
      </c>
      <c r="L146" s="1" t="str">
        <f>IFERROR(VLOOKUP(C146,pagamenti!#REF!,7,FALSE),"")</f>
        <v/>
      </c>
      <c r="M146" s="2" t="e">
        <f t="shared" si="9"/>
        <v>#VALUE!</v>
      </c>
      <c r="N146" s="2" t="e">
        <f t="shared" si="10"/>
        <v>#VALUE!</v>
      </c>
    </row>
    <row r="147" spans="1:19" x14ac:dyDescent="0.35">
      <c r="A147">
        <v>109</v>
      </c>
      <c r="B147">
        <f t="shared" si="8"/>
        <v>1</v>
      </c>
      <c r="C147" t="s">
        <v>91</v>
      </c>
      <c r="D147" s="1">
        <v>43921</v>
      </c>
      <c r="E147">
        <v>0</v>
      </c>
      <c r="F147">
        <v>217</v>
      </c>
      <c r="G147" t="s">
        <v>12</v>
      </c>
      <c r="H147">
        <v>181</v>
      </c>
      <c r="I147" s="1">
        <v>43921</v>
      </c>
      <c r="J147" t="s">
        <v>92</v>
      </c>
      <c r="K147" t="s">
        <v>13</v>
      </c>
      <c r="L147" s="1" t="str">
        <f>IFERROR(VLOOKUP(C147,pagamenti!#REF!,7,FALSE),"")</f>
        <v/>
      </c>
      <c r="M147" s="2" t="e">
        <f t="shared" si="9"/>
        <v>#VALUE!</v>
      </c>
      <c r="N147" s="2" t="e">
        <f t="shared" si="10"/>
        <v>#VALUE!</v>
      </c>
    </row>
    <row r="148" spans="1:19" x14ac:dyDescent="0.35">
      <c r="A148">
        <v>110</v>
      </c>
      <c r="B148">
        <f t="shared" si="8"/>
        <v>1</v>
      </c>
      <c r="C148" t="s">
        <v>93</v>
      </c>
      <c r="D148" s="1">
        <v>43921</v>
      </c>
      <c r="E148">
        <v>0</v>
      </c>
      <c r="F148">
        <v>1091.3</v>
      </c>
      <c r="G148" t="s">
        <v>12</v>
      </c>
      <c r="H148">
        <v>182</v>
      </c>
      <c r="I148" s="1">
        <v>43921</v>
      </c>
      <c r="J148" t="s">
        <v>94</v>
      </c>
      <c r="K148" t="s">
        <v>13</v>
      </c>
      <c r="L148" s="1" t="str">
        <f>IFERROR(VLOOKUP(C148,pagamenti!#REF!,7,FALSE),"")</f>
        <v/>
      </c>
      <c r="M148" s="2" t="e">
        <f t="shared" si="9"/>
        <v>#VALUE!</v>
      </c>
      <c r="N148" s="2" t="e">
        <f t="shared" si="10"/>
        <v>#VALUE!</v>
      </c>
    </row>
    <row r="149" spans="1:19" x14ac:dyDescent="0.35">
      <c r="A149">
        <v>111</v>
      </c>
      <c r="B149">
        <f t="shared" si="8"/>
        <v>1</v>
      </c>
      <c r="C149" t="s">
        <v>95</v>
      </c>
      <c r="D149" s="1">
        <v>43921</v>
      </c>
      <c r="E149">
        <v>0</v>
      </c>
      <c r="F149">
        <v>199.01</v>
      </c>
      <c r="G149" t="s">
        <v>12</v>
      </c>
      <c r="H149">
        <v>183</v>
      </c>
      <c r="I149" s="1">
        <v>43921</v>
      </c>
      <c r="J149" t="s">
        <v>96</v>
      </c>
      <c r="K149" t="s">
        <v>13</v>
      </c>
      <c r="L149" s="1" t="str">
        <f>IFERROR(VLOOKUP(C149,pagamenti!#REF!,7,FALSE),"")</f>
        <v/>
      </c>
      <c r="M149" s="2" t="e">
        <f t="shared" si="9"/>
        <v>#VALUE!</v>
      </c>
      <c r="N149" s="2" t="e">
        <f t="shared" si="10"/>
        <v>#VALUE!</v>
      </c>
    </row>
    <row r="150" spans="1:19" x14ac:dyDescent="0.35">
      <c r="A150">
        <v>114</v>
      </c>
      <c r="B150">
        <f t="shared" si="8"/>
        <v>1</v>
      </c>
      <c r="C150" t="s">
        <v>99</v>
      </c>
      <c r="D150" s="1">
        <v>43921</v>
      </c>
      <c r="E150">
        <v>0</v>
      </c>
      <c r="F150">
        <v>2973.32</v>
      </c>
      <c r="G150" t="s">
        <v>12</v>
      </c>
      <c r="H150">
        <v>208</v>
      </c>
      <c r="I150" s="1">
        <v>43921</v>
      </c>
      <c r="J150" t="s">
        <v>100</v>
      </c>
      <c r="K150" t="s">
        <v>13</v>
      </c>
      <c r="L150" s="1" t="str">
        <f>IFERROR(VLOOKUP(C150,pagamenti!#REF!,7,FALSE),"")</f>
        <v/>
      </c>
      <c r="M150" s="2" t="e">
        <f t="shared" si="9"/>
        <v>#VALUE!</v>
      </c>
      <c r="N150" s="2" t="e">
        <f t="shared" si="10"/>
        <v>#VALUE!</v>
      </c>
    </row>
    <row r="151" spans="1:19" x14ac:dyDescent="0.35">
      <c r="A151">
        <v>115</v>
      </c>
      <c r="B151">
        <f t="shared" si="8"/>
        <v>1</v>
      </c>
      <c r="C151" t="s">
        <v>101</v>
      </c>
      <c r="D151" s="1">
        <v>43921</v>
      </c>
      <c r="E151">
        <v>0</v>
      </c>
      <c r="F151">
        <v>15551.85</v>
      </c>
      <c r="G151" t="s">
        <v>12</v>
      </c>
      <c r="H151">
        <v>209</v>
      </c>
      <c r="I151" s="1">
        <v>43921</v>
      </c>
      <c r="J151" t="s">
        <v>102</v>
      </c>
      <c r="K151" t="s">
        <v>13</v>
      </c>
      <c r="L151" s="1" t="str">
        <f>IFERROR(VLOOKUP(C151,pagamenti!#REF!,7,FALSE),"")</f>
        <v/>
      </c>
      <c r="M151" s="2" t="e">
        <f t="shared" si="9"/>
        <v>#VALUE!</v>
      </c>
      <c r="N151" s="2" t="e">
        <f t="shared" si="10"/>
        <v>#VALUE!</v>
      </c>
    </row>
    <row r="152" spans="1:19" x14ac:dyDescent="0.35">
      <c r="A152">
        <v>116</v>
      </c>
      <c r="B152">
        <f t="shared" si="8"/>
        <v>1</v>
      </c>
      <c r="C152" t="s">
        <v>103</v>
      </c>
      <c r="D152" s="1">
        <v>43921</v>
      </c>
      <c r="E152">
        <v>0</v>
      </c>
      <c r="F152">
        <v>193.03</v>
      </c>
      <c r="G152" t="s">
        <v>12</v>
      </c>
      <c r="H152">
        <v>210</v>
      </c>
      <c r="I152" s="1">
        <v>43921</v>
      </c>
      <c r="J152" t="s">
        <v>104</v>
      </c>
      <c r="K152" t="s">
        <v>13</v>
      </c>
      <c r="L152" s="1" t="str">
        <f>IFERROR(VLOOKUP(C152,pagamenti!#REF!,7,FALSE),"")</f>
        <v/>
      </c>
      <c r="M152" s="2" t="e">
        <f t="shared" si="9"/>
        <v>#VALUE!</v>
      </c>
      <c r="N152" s="2" t="e">
        <f t="shared" si="10"/>
        <v>#VALUE!</v>
      </c>
    </row>
    <row r="153" spans="1:19" x14ac:dyDescent="0.35">
      <c r="A153">
        <v>117</v>
      </c>
      <c r="B153">
        <f t="shared" si="8"/>
        <v>2</v>
      </c>
      <c r="C153" t="s">
        <v>105</v>
      </c>
      <c r="D153" s="1">
        <v>43921</v>
      </c>
      <c r="E153">
        <v>0</v>
      </c>
      <c r="F153">
        <v>343.97</v>
      </c>
      <c r="G153" t="s">
        <v>12</v>
      </c>
      <c r="H153">
        <v>211</v>
      </c>
      <c r="I153" s="1">
        <v>43921</v>
      </c>
      <c r="J153" t="s">
        <v>106</v>
      </c>
      <c r="K153" t="s">
        <v>13</v>
      </c>
      <c r="L153" s="1" t="str">
        <f>IFERROR(VLOOKUP(C153,pagamenti!#REF!,7,FALSE),"")</f>
        <v/>
      </c>
      <c r="M153" s="2" t="e">
        <f t="shared" si="9"/>
        <v>#VALUE!</v>
      </c>
      <c r="N153" s="2" t="e">
        <f t="shared" si="10"/>
        <v>#VALUE!</v>
      </c>
    </row>
    <row r="154" spans="1:19" ht="15" thickBot="1" x14ac:dyDescent="0.4">
      <c r="A154">
        <v>494</v>
      </c>
      <c r="B154">
        <f t="shared" si="8"/>
        <v>1</v>
      </c>
      <c r="C154" t="s">
        <v>438</v>
      </c>
      <c r="D154" s="1">
        <v>43936</v>
      </c>
      <c r="E154">
        <v>0</v>
      </c>
      <c r="F154">
        <v>315</v>
      </c>
      <c r="G154" t="s">
        <v>12</v>
      </c>
      <c r="H154">
        <v>9838</v>
      </c>
      <c r="I154" s="1">
        <v>43921</v>
      </c>
      <c r="J154" t="s">
        <v>439</v>
      </c>
      <c r="K154" t="s">
        <v>431</v>
      </c>
      <c r="L154" s="1" t="str">
        <f>IFERROR(VLOOKUP(C154,pagamenti!#REF!,7,FALSE),"")</f>
        <v/>
      </c>
      <c r="M154" s="2" t="e">
        <f t="shared" si="9"/>
        <v>#VALUE!</v>
      </c>
      <c r="N154" s="2" t="e">
        <f t="shared" si="10"/>
        <v>#VALUE!</v>
      </c>
    </row>
    <row r="155" spans="1:19" ht="15" thickBot="1" x14ac:dyDescent="0.4">
      <c r="D155" s="1"/>
      <c r="I155" s="1"/>
      <c r="M155" s="2"/>
      <c r="O155" s="6">
        <f>SUM(F2:F154)</f>
        <v>571655.12</v>
      </c>
      <c r="P155" s="6" t="e">
        <f>SUM(M2:M154)</f>
        <v>#VALUE!</v>
      </c>
      <c r="Q155" s="6" t="e">
        <f>SUM(N2:N154)</f>
        <v>#VALUE!</v>
      </c>
      <c r="R155" s="7" t="e">
        <f>+Q155/O155</f>
        <v>#VALUE!</v>
      </c>
      <c r="S155" s="9" t="s">
        <v>980</v>
      </c>
    </row>
    <row r="156" spans="1:19" x14ac:dyDescent="0.35">
      <c r="D156" s="1"/>
      <c r="I156" s="1"/>
      <c r="M156" s="2"/>
    </row>
    <row r="157" spans="1:19" x14ac:dyDescent="0.35">
      <c r="A157">
        <v>496</v>
      </c>
      <c r="B157">
        <f t="shared" ref="B157:B188" si="11">COUNTIF($C$2:$C$474,C157)</f>
        <v>1</v>
      </c>
      <c r="C157" t="s">
        <v>440</v>
      </c>
      <c r="D157" s="1">
        <v>43937</v>
      </c>
      <c r="E157">
        <v>0</v>
      </c>
      <c r="F157">
        <v>750</v>
      </c>
      <c r="G157" t="s">
        <v>12</v>
      </c>
      <c r="H157">
        <v>10201</v>
      </c>
      <c r="I157" s="1">
        <v>43922</v>
      </c>
      <c r="J157" t="s">
        <v>441</v>
      </c>
      <c r="K157" t="s">
        <v>431</v>
      </c>
      <c r="L157" s="1" t="str">
        <f>IFERROR(VLOOKUP(C157,pagamenti!#REF!,7,FALSE),"")</f>
        <v/>
      </c>
      <c r="M157" s="2" t="e">
        <f t="shared" si="9"/>
        <v>#VALUE!</v>
      </c>
      <c r="N157" s="2" t="e">
        <f t="shared" si="10"/>
        <v>#VALUE!</v>
      </c>
    </row>
    <row r="158" spans="1:19" x14ac:dyDescent="0.35">
      <c r="A158">
        <v>250</v>
      </c>
      <c r="B158">
        <f t="shared" si="11"/>
        <v>1</v>
      </c>
      <c r="C158" t="s">
        <v>224</v>
      </c>
      <c r="D158" s="1">
        <v>43982</v>
      </c>
      <c r="E158">
        <v>0</v>
      </c>
      <c r="F158">
        <v>47473.19</v>
      </c>
      <c r="G158" t="s">
        <v>12</v>
      </c>
      <c r="H158">
        <v>2223</v>
      </c>
      <c r="I158" s="1">
        <v>43923</v>
      </c>
      <c r="J158" t="s">
        <v>225</v>
      </c>
      <c r="K158" t="s">
        <v>221</v>
      </c>
      <c r="L158" s="1" t="str">
        <f>IFERROR(VLOOKUP(C158,pagamenti!#REF!,7,FALSE),"")</f>
        <v/>
      </c>
      <c r="M158" s="2" t="e">
        <f t="shared" si="9"/>
        <v>#VALUE!</v>
      </c>
      <c r="N158" s="2" t="e">
        <f t="shared" si="10"/>
        <v>#VALUE!</v>
      </c>
    </row>
    <row r="159" spans="1:19" x14ac:dyDescent="0.35">
      <c r="A159">
        <v>1009</v>
      </c>
      <c r="B159">
        <f t="shared" si="11"/>
        <v>1</v>
      </c>
      <c r="C159" t="s">
        <v>907</v>
      </c>
      <c r="D159" s="1">
        <v>43939</v>
      </c>
      <c r="E159">
        <v>0</v>
      </c>
      <c r="F159">
        <v>113.6</v>
      </c>
      <c r="G159" t="s">
        <v>12</v>
      </c>
      <c r="H159">
        <v>202021</v>
      </c>
      <c r="I159" s="1">
        <v>43924</v>
      </c>
      <c r="J159" t="s">
        <v>908</v>
      </c>
      <c r="K159" t="s">
        <v>892</v>
      </c>
      <c r="L159" s="1">
        <v>43926</v>
      </c>
      <c r="M159" s="2">
        <f t="shared" si="9"/>
        <v>-13</v>
      </c>
      <c r="N159" s="2">
        <f t="shared" si="10"/>
        <v>-1476.8</v>
      </c>
    </row>
    <row r="160" spans="1:19" x14ac:dyDescent="0.35">
      <c r="A160">
        <v>1010</v>
      </c>
      <c r="B160">
        <f t="shared" si="11"/>
        <v>1</v>
      </c>
      <c r="C160" t="s">
        <v>909</v>
      </c>
      <c r="D160" s="1">
        <v>43939</v>
      </c>
      <c r="E160">
        <v>0</v>
      </c>
      <c r="F160">
        <v>104.73</v>
      </c>
      <c r="G160" t="s">
        <v>12</v>
      </c>
      <c r="H160">
        <v>210065</v>
      </c>
      <c r="I160" s="1">
        <v>43924</v>
      </c>
      <c r="J160" t="s">
        <v>910</v>
      </c>
      <c r="K160" t="s">
        <v>892</v>
      </c>
      <c r="L160" s="1" t="str">
        <f>IFERROR(VLOOKUP(C160,pagamenti!#REF!,7,FALSE),"")</f>
        <v/>
      </c>
      <c r="M160" s="2" t="e">
        <f t="shared" si="9"/>
        <v>#VALUE!</v>
      </c>
      <c r="N160" s="2" t="e">
        <f t="shared" si="10"/>
        <v>#VALUE!</v>
      </c>
    </row>
    <row r="161" spans="1:14" x14ac:dyDescent="0.35">
      <c r="A161">
        <v>1011</v>
      </c>
      <c r="B161">
        <f t="shared" si="11"/>
        <v>1</v>
      </c>
      <c r="C161" t="s">
        <v>911</v>
      </c>
      <c r="D161" s="1">
        <v>43939</v>
      </c>
      <c r="E161">
        <v>0</v>
      </c>
      <c r="F161">
        <v>55.36</v>
      </c>
      <c r="G161" t="s">
        <v>12</v>
      </c>
      <c r="H161">
        <v>218866</v>
      </c>
      <c r="I161" s="1">
        <v>43924</v>
      </c>
      <c r="J161" t="s">
        <v>912</v>
      </c>
      <c r="K161" t="s">
        <v>892</v>
      </c>
      <c r="L161" s="1" t="str">
        <f>IFERROR(VLOOKUP(C161,pagamenti!#REF!,7,FALSE),"")</f>
        <v/>
      </c>
      <c r="M161" s="2" t="e">
        <f t="shared" si="9"/>
        <v>#VALUE!</v>
      </c>
      <c r="N161" s="2" t="e">
        <f t="shared" si="10"/>
        <v>#VALUE!</v>
      </c>
    </row>
    <row r="162" spans="1:14" x14ac:dyDescent="0.35">
      <c r="A162">
        <v>719</v>
      </c>
      <c r="B162">
        <f t="shared" si="11"/>
        <v>1</v>
      </c>
      <c r="C162" t="s">
        <v>636</v>
      </c>
      <c r="D162" s="1">
        <v>43942</v>
      </c>
      <c r="E162">
        <v>0</v>
      </c>
      <c r="F162">
        <v>53.65</v>
      </c>
      <c r="G162" t="s">
        <v>12</v>
      </c>
      <c r="H162">
        <v>691</v>
      </c>
      <c r="I162" s="1">
        <v>43927</v>
      </c>
      <c r="J162" t="s">
        <v>637</v>
      </c>
      <c r="K162" t="s">
        <v>617</v>
      </c>
      <c r="L162" s="1" t="str">
        <f>IFERROR(VLOOKUP(C162,pagamenti!#REF!,7,FALSE),"")</f>
        <v/>
      </c>
      <c r="M162" s="2" t="e">
        <f t="shared" si="9"/>
        <v>#VALUE!</v>
      </c>
      <c r="N162" s="2" t="e">
        <f t="shared" si="10"/>
        <v>#VALUE!</v>
      </c>
    </row>
    <row r="163" spans="1:14" x14ac:dyDescent="0.35">
      <c r="A163">
        <v>720</v>
      </c>
      <c r="B163">
        <f t="shared" si="11"/>
        <v>1</v>
      </c>
      <c r="C163" t="s">
        <v>638</v>
      </c>
      <c r="D163" s="1">
        <v>43942</v>
      </c>
      <c r="E163">
        <v>0</v>
      </c>
      <c r="F163">
        <v>123.38</v>
      </c>
      <c r="G163" t="s">
        <v>12</v>
      </c>
      <c r="H163">
        <v>40689</v>
      </c>
      <c r="I163" s="1">
        <v>43927</v>
      </c>
      <c r="J163" t="s">
        <v>639</v>
      </c>
      <c r="K163" t="s">
        <v>617</v>
      </c>
      <c r="L163" s="1">
        <v>43931</v>
      </c>
      <c r="M163" s="2">
        <f t="shared" si="9"/>
        <v>-11</v>
      </c>
      <c r="N163" s="2">
        <f t="shared" si="10"/>
        <v>-1357.1799999999998</v>
      </c>
    </row>
    <row r="164" spans="1:14" x14ac:dyDescent="0.35">
      <c r="A164">
        <v>721</v>
      </c>
      <c r="B164">
        <f t="shared" si="11"/>
        <v>1</v>
      </c>
      <c r="C164" t="s">
        <v>640</v>
      </c>
      <c r="D164" s="1">
        <v>43942</v>
      </c>
      <c r="E164">
        <v>0</v>
      </c>
      <c r="F164">
        <v>133.80000000000001</v>
      </c>
      <c r="G164" t="s">
        <v>12</v>
      </c>
      <c r="H164">
        <v>40690</v>
      </c>
      <c r="I164" s="1">
        <v>43927</v>
      </c>
      <c r="J164" t="s">
        <v>641</v>
      </c>
      <c r="K164" t="s">
        <v>617</v>
      </c>
      <c r="L164" s="1" t="str">
        <f>IFERROR(VLOOKUP(C164,pagamenti!#REF!,7,FALSE),"")</f>
        <v/>
      </c>
      <c r="M164" s="2" t="e">
        <f t="shared" si="9"/>
        <v>#VALUE!</v>
      </c>
      <c r="N164" s="2" t="e">
        <f t="shared" si="10"/>
        <v>#VALUE!</v>
      </c>
    </row>
    <row r="165" spans="1:14" x14ac:dyDescent="0.35">
      <c r="A165">
        <v>722</v>
      </c>
      <c r="B165">
        <f t="shared" si="11"/>
        <v>1</v>
      </c>
      <c r="C165" t="s">
        <v>642</v>
      </c>
      <c r="D165" s="1">
        <v>43942</v>
      </c>
      <c r="E165">
        <v>0</v>
      </c>
      <c r="F165">
        <v>61.19</v>
      </c>
      <c r="G165" t="s">
        <v>12</v>
      </c>
      <c r="H165">
        <v>40692</v>
      </c>
      <c r="I165" s="1">
        <v>43927</v>
      </c>
      <c r="J165" t="s">
        <v>643</v>
      </c>
      <c r="K165" t="s">
        <v>617</v>
      </c>
      <c r="L165" s="1" t="str">
        <f>IFERROR(VLOOKUP(C165,pagamenti!#REF!,7,FALSE),"")</f>
        <v/>
      </c>
      <c r="M165" s="2" t="e">
        <f t="shared" si="9"/>
        <v>#VALUE!</v>
      </c>
      <c r="N165" s="2" t="e">
        <f t="shared" si="10"/>
        <v>#VALUE!</v>
      </c>
    </row>
    <row r="166" spans="1:14" x14ac:dyDescent="0.35">
      <c r="A166">
        <v>723</v>
      </c>
      <c r="B166">
        <f t="shared" si="11"/>
        <v>1</v>
      </c>
      <c r="C166" t="s">
        <v>644</v>
      </c>
      <c r="D166" s="1">
        <v>43942</v>
      </c>
      <c r="E166">
        <v>0</v>
      </c>
      <c r="F166">
        <v>498.55</v>
      </c>
      <c r="G166" t="s">
        <v>12</v>
      </c>
      <c r="H166">
        <v>40693</v>
      </c>
      <c r="I166" s="1">
        <v>43927</v>
      </c>
      <c r="J166" t="s">
        <v>645</v>
      </c>
      <c r="K166" t="s">
        <v>617</v>
      </c>
      <c r="L166" s="1" t="str">
        <f>IFERROR(VLOOKUP(C166,pagamenti!#REF!,7,FALSE),"")</f>
        <v/>
      </c>
      <c r="M166" s="2" t="e">
        <f t="shared" si="9"/>
        <v>#VALUE!</v>
      </c>
      <c r="N166" s="2" t="e">
        <f t="shared" si="10"/>
        <v>#VALUE!</v>
      </c>
    </row>
    <row r="167" spans="1:14" x14ac:dyDescent="0.35">
      <c r="A167">
        <v>724</v>
      </c>
      <c r="B167">
        <f t="shared" si="11"/>
        <v>1</v>
      </c>
      <c r="C167" t="s">
        <v>646</v>
      </c>
      <c r="D167" s="1">
        <v>43942</v>
      </c>
      <c r="E167">
        <v>0</v>
      </c>
      <c r="F167">
        <v>886.88</v>
      </c>
      <c r="G167" t="s">
        <v>12</v>
      </c>
      <c r="H167">
        <v>40694</v>
      </c>
      <c r="I167" s="1">
        <v>43927</v>
      </c>
      <c r="J167" t="s">
        <v>647</v>
      </c>
      <c r="K167" t="s">
        <v>617</v>
      </c>
      <c r="L167" s="1" t="str">
        <f>IFERROR(VLOOKUP(C167,pagamenti!#REF!,7,FALSE),"")</f>
        <v/>
      </c>
      <c r="M167" s="2" t="e">
        <f t="shared" si="9"/>
        <v>#VALUE!</v>
      </c>
      <c r="N167" s="2" t="e">
        <f t="shared" si="10"/>
        <v>#VALUE!</v>
      </c>
    </row>
    <row r="168" spans="1:14" x14ac:dyDescent="0.35">
      <c r="A168">
        <v>623</v>
      </c>
      <c r="B168">
        <f t="shared" si="11"/>
        <v>1</v>
      </c>
      <c r="C168" t="s">
        <v>541</v>
      </c>
      <c r="D168" s="1">
        <v>43982</v>
      </c>
      <c r="E168">
        <v>0</v>
      </c>
      <c r="F168">
        <v>384.52</v>
      </c>
      <c r="G168" t="s">
        <v>482</v>
      </c>
      <c r="H168">
        <v>53248</v>
      </c>
      <c r="I168" s="1">
        <v>43927</v>
      </c>
      <c r="J168" t="s">
        <v>542</v>
      </c>
      <c r="K168" t="s">
        <v>534</v>
      </c>
      <c r="L168" s="1" t="str">
        <f>IFERROR(VLOOKUP(C168,pagamenti!#REF!,7,FALSE),"")</f>
        <v/>
      </c>
      <c r="M168" s="2" t="e">
        <f t="shared" si="9"/>
        <v>#VALUE!</v>
      </c>
      <c r="N168" s="2" t="e">
        <f t="shared" si="10"/>
        <v>#VALUE!</v>
      </c>
    </row>
    <row r="169" spans="1:14" x14ac:dyDescent="0.35">
      <c r="A169">
        <v>329</v>
      </c>
      <c r="B169">
        <f t="shared" si="11"/>
        <v>1</v>
      </c>
      <c r="C169" t="s">
        <v>278</v>
      </c>
      <c r="D169" s="1">
        <v>43957</v>
      </c>
      <c r="E169">
        <v>0</v>
      </c>
      <c r="F169">
        <v>284.64999999999998</v>
      </c>
      <c r="G169" t="s">
        <v>12</v>
      </c>
      <c r="H169">
        <v>80527</v>
      </c>
      <c r="I169" s="1">
        <v>43927</v>
      </c>
      <c r="J169" t="s">
        <v>279</v>
      </c>
      <c r="K169" t="s">
        <v>265</v>
      </c>
      <c r="L169" s="1" t="str">
        <f>IFERROR(VLOOKUP(C169,pagamenti!#REF!,7,FALSE),"")</f>
        <v/>
      </c>
      <c r="M169" s="2" t="e">
        <f t="shared" si="9"/>
        <v>#VALUE!</v>
      </c>
      <c r="N169" s="2" t="e">
        <f t="shared" si="10"/>
        <v>#VALUE!</v>
      </c>
    </row>
    <row r="170" spans="1:14" x14ac:dyDescent="0.35">
      <c r="A170">
        <v>1014</v>
      </c>
      <c r="B170">
        <f t="shared" si="11"/>
        <v>1</v>
      </c>
      <c r="C170" t="s">
        <v>913</v>
      </c>
      <c r="D170" s="1">
        <v>43942</v>
      </c>
      <c r="E170">
        <v>0</v>
      </c>
      <c r="F170">
        <v>103.82</v>
      </c>
      <c r="G170" t="s">
        <v>12</v>
      </c>
      <c r="H170">
        <v>454865</v>
      </c>
      <c r="I170" s="1">
        <v>43927</v>
      </c>
      <c r="J170" t="s">
        <v>914</v>
      </c>
      <c r="K170" t="s">
        <v>892</v>
      </c>
      <c r="L170" s="1" t="str">
        <f>IFERROR(VLOOKUP(C170,pagamenti!#REF!,7,FALSE),"")</f>
        <v/>
      </c>
      <c r="M170" s="2" t="e">
        <f t="shared" si="9"/>
        <v>#VALUE!</v>
      </c>
      <c r="N170" s="2" t="e">
        <f t="shared" si="10"/>
        <v>#VALUE!</v>
      </c>
    </row>
    <row r="171" spans="1:14" x14ac:dyDescent="0.35">
      <c r="A171">
        <v>679</v>
      </c>
      <c r="B171">
        <f t="shared" si="11"/>
        <v>1</v>
      </c>
      <c r="C171" t="s">
        <v>595</v>
      </c>
      <c r="D171" s="1">
        <v>43982</v>
      </c>
      <c r="E171">
        <v>0</v>
      </c>
      <c r="F171">
        <v>478.89</v>
      </c>
      <c r="G171" t="s">
        <v>482</v>
      </c>
      <c r="H171">
        <v>289562</v>
      </c>
      <c r="I171" s="1">
        <v>43928</v>
      </c>
      <c r="J171" t="s">
        <v>596</v>
      </c>
      <c r="K171" t="s">
        <v>588</v>
      </c>
      <c r="L171" s="1" t="str">
        <f>IFERROR(VLOOKUP(C171,pagamenti!#REF!,7,FALSE),"")</f>
        <v/>
      </c>
      <c r="M171" s="2" t="e">
        <f t="shared" si="9"/>
        <v>#VALUE!</v>
      </c>
      <c r="N171" s="2" t="e">
        <f t="shared" si="10"/>
        <v>#VALUE!</v>
      </c>
    </row>
    <row r="172" spans="1:14" x14ac:dyDescent="0.35">
      <c r="A172">
        <v>370</v>
      </c>
      <c r="B172">
        <f t="shared" si="11"/>
        <v>1</v>
      </c>
      <c r="C172" t="s">
        <v>317</v>
      </c>
      <c r="D172" s="1">
        <v>43982</v>
      </c>
      <c r="E172">
        <v>0</v>
      </c>
      <c r="F172">
        <v>1136.27</v>
      </c>
      <c r="G172" t="s">
        <v>12</v>
      </c>
      <c r="H172">
        <v>7479</v>
      </c>
      <c r="I172" s="1">
        <v>43930</v>
      </c>
      <c r="J172" t="s">
        <v>318</v>
      </c>
      <c r="K172" t="s">
        <v>314</v>
      </c>
      <c r="L172" s="1" t="str">
        <f>IFERROR(VLOOKUP(C172,pagamenti!#REF!,7,FALSE),"")</f>
        <v/>
      </c>
      <c r="M172" s="2" t="e">
        <f t="shared" si="9"/>
        <v>#VALUE!</v>
      </c>
      <c r="N172" s="2" t="e">
        <f t="shared" si="10"/>
        <v>#VALUE!</v>
      </c>
    </row>
    <row r="173" spans="1:14" x14ac:dyDescent="0.35">
      <c r="A173">
        <v>820</v>
      </c>
      <c r="B173">
        <f t="shared" si="11"/>
        <v>1</v>
      </c>
      <c r="C173" t="s">
        <v>735</v>
      </c>
      <c r="D173" s="1">
        <v>43965</v>
      </c>
      <c r="E173">
        <v>0</v>
      </c>
      <c r="F173">
        <v>1614.62</v>
      </c>
      <c r="G173" t="s">
        <v>12</v>
      </c>
      <c r="H173">
        <v>89682</v>
      </c>
      <c r="I173" s="1">
        <v>43935</v>
      </c>
      <c r="J173" t="s">
        <v>736</v>
      </c>
      <c r="K173" t="s">
        <v>728</v>
      </c>
      <c r="L173" s="1" t="str">
        <f>IFERROR(VLOOKUP(C173,pagamenti!#REF!,7,FALSE),"")</f>
        <v/>
      </c>
      <c r="M173" s="2" t="e">
        <f t="shared" si="9"/>
        <v>#VALUE!</v>
      </c>
      <c r="N173" s="2" t="e">
        <f t="shared" si="10"/>
        <v>#VALUE!</v>
      </c>
    </row>
    <row r="174" spans="1:14" x14ac:dyDescent="0.35">
      <c r="A174">
        <v>841</v>
      </c>
      <c r="B174">
        <f t="shared" si="11"/>
        <v>3</v>
      </c>
      <c r="C174" t="s">
        <v>419</v>
      </c>
      <c r="D174" s="1">
        <v>43966</v>
      </c>
      <c r="E174">
        <v>0</v>
      </c>
      <c r="F174">
        <v>737.47</v>
      </c>
      <c r="G174" t="s">
        <v>12</v>
      </c>
      <c r="H174">
        <v>17</v>
      </c>
      <c r="I174" s="1">
        <v>43936</v>
      </c>
      <c r="J174" t="s">
        <v>752</v>
      </c>
      <c r="K174" t="s">
        <v>751</v>
      </c>
      <c r="L174" s="1">
        <v>43936</v>
      </c>
      <c r="M174" s="2">
        <f t="shared" si="9"/>
        <v>-30</v>
      </c>
      <c r="N174" s="2">
        <f t="shared" si="10"/>
        <v>-22124.100000000002</v>
      </c>
    </row>
    <row r="175" spans="1:14" x14ac:dyDescent="0.35">
      <c r="A175">
        <v>371</v>
      </c>
      <c r="B175">
        <f t="shared" si="11"/>
        <v>1</v>
      </c>
      <c r="C175" t="s">
        <v>319</v>
      </c>
      <c r="D175" s="1">
        <v>43982</v>
      </c>
      <c r="E175">
        <v>0</v>
      </c>
      <c r="F175">
        <v>100.38</v>
      </c>
      <c r="G175" t="s">
        <v>12</v>
      </c>
      <c r="H175">
        <v>9360</v>
      </c>
      <c r="I175" s="1">
        <v>43937</v>
      </c>
      <c r="J175" t="s">
        <v>320</v>
      </c>
      <c r="K175" t="s">
        <v>314</v>
      </c>
      <c r="L175" s="1" t="str">
        <f>IFERROR(VLOOKUP(C175,pagamenti!#REF!,7,FALSE),"")</f>
        <v/>
      </c>
      <c r="M175" s="2" t="e">
        <f t="shared" si="9"/>
        <v>#VALUE!</v>
      </c>
      <c r="N175" s="2" t="e">
        <f t="shared" si="10"/>
        <v>#VALUE!</v>
      </c>
    </row>
    <row r="176" spans="1:14" x14ac:dyDescent="0.35">
      <c r="A176">
        <v>907</v>
      </c>
      <c r="B176">
        <f t="shared" si="11"/>
        <v>3</v>
      </c>
      <c r="C176" t="s">
        <v>11</v>
      </c>
      <c r="D176" s="1">
        <v>43982</v>
      </c>
      <c r="E176">
        <v>0</v>
      </c>
      <c r="F176">
        <v>3318.37</v>
      </c>
      <c r="G176" t="s">
        <v>12</v>
      </c>
      <c r="H176">
        <v>8</v>
      </c>
      <c r="I176" s="1">
        <v>43938</v>
      </c>
      <c r="J176" t="s">
        <v>809</v>
      </c>
      <c r="K176" t="s">
        <v>810</v>
      </c>
      <c r="L176" s="1">
        <v>43938</v>
      </c>
      <c r="M176" s="2">
        <f t="shared" si="9"/>
        <v>-44</v>
      </c>
      <c r="N176" s="2">
        <f t="shared" si="10"/>
        <v>-146008.28</v>
      </c>
    </row>
    <row r="177" spans="1:14" x14ac:dyDescent="0.35">
      <c r="A177">
        <v>476</v>
      </c>
      <c r="B177">
        <f t="shared" si="11"/>
        <v>1</v>
      </c>
      <c r="C177" t="s">
        <v>409</v>
      </c>
      <c r="D177" s="1">
        <v>43968</v>
      </c>
      <c r="E177">
        <v>0</v>
      </c>
      <c r="F177">
        <v>7698.75</v>
      </c>
      <c r="G177" t="s">
        <v>12</v>
      </c>
      <c r="H177">
        <v>44049</v>
      </c>
      <c r="I177" s="1">
        <v>43938</v>
      </c>
      <c r="J177" t="s">
        <v>410</v>
      </c>
      <c r="K177" t="s">
        <v>408</v>
      </c>
      <c r="L177" s="1" t="str">
        <f>IFERROR(VLOOKUP(C177,pagamenti!#REF!,7,FALSE),"")</f>
        <v/>
      </c>
      <c r="M177" s="2" t="e">
        <f t="shared" si="9"/>
        <v>#VALUE!</v>
      </c>
      <c r="N177" s="2" t="e">
        <f t="shared" si="10"/>
        <v>#VALUE!</v>
      </c>
    </row>
    <row r="178" spans="1:14" x14ac:dyDescent="0.35">
      <c r="A178">
        <v>331</v>
      </c>
      <c r="B178">
        <f t="shared" si="11"/>
        <v>1</v>
      </c>
      <c r="C178" t="s">
        <v>280</v>
      </c>
      <c r="D178" s="1">
        <v>43971</v>
      </c>
      <c r="E178">
        <v>0</v>
      </c>
      <c r="F178">
        <v>23.9</v>
      </c>
      <c r="G178" t="s">
        <v>12</v>
      </c>
      <c r="H178">
        <v>549</v>
      </c>
      <c r="I178" s="1">
        <v>43941</v>
      </c>
      <c r="J178" t="s">
        <v>281</v>
      </c>
      <c r="K178" t="s">
        <v>265</v>
      </c>
      <c r="L178" s="1">
        <v>43971</v>
      </c>
      <c r="M178" s="2">
        <f t="shared" si="9"/>
        <v>0</v>
      </c>
      <c r="N178" s="2">
        <f t="shared" si="10"/>
        <v>0</v>
      </c>
    </row>
    <row r="179" spans="1:14" x14ac:dyDescent="0.35">
      <c r="A179">
        <v>680</v>
      </c>
      <c r="B179">
        <f t="shared" si="11"/>
        <v>1</v>
      </c>
      <c r="C179" t="s">
        <v>597</v>
      </c>
      <c r="D179" s="1">
        <v>43982</v>
      </c>
      <c r="E179">
        <v>0</v>
      </c>
      <c r="F179">
        <v>10</v>
      </c>
      <c r="G179" t="s">
        <v>482</v>
      </c>
      <c r="H179">
        <v>327368</v>
      </c>
      <c r="I179" s="1">
        <v>43949</v>
      </c>
      <c r="J179" t="s">
        <v>598</v>
      </c>
      <c r="K179" t="s">
        <v>588</v>
      </c>
      <c r="L179" s="1" t="str">
        <f>IFERROR(VLOOKUP(C179,pagamenti!#REF!,7,FALSE),"")</f>
        <v/>
      </c>
      <c r="M179" s="2" t="e">
        <f t="shared" si="9"/>
        <v>#VALUE!</v>
      </c>
      <c r="N179" s="2" t="e">
        <f t="shared" si="10"/>
        <v>#VALUE!</v>
      </c>
    </row>
    <row r="180" spans="1:14" x14ac:dyDescent="0.35">
      <c r="A180">
        <v>390</v>
      </c>
      <c r="B180">
        <f t="shared" si="11"/>
        <v>1</v>
      </c>
      <c r="C180" t="s">
        <v>335</v>
      </c>
      <c r="D180" s="1">
        <v>43980</v>
      </c>
      <c r="E180">
        <v>0</v>
      </c>
      <c r="F180">
        <v>472</v>
      </c>
      <c r="G180" t="s">
        <v>12</v>
      </c>
      <c r="H180">
        <v>559</v>
      </c>
      <c r="I180" s="1">
        <v>43950</v>
      </c>
      <c r="J180" t="s">
        <v>336</v>
      </c>
      <c r="K180" t="s">
        <v>337</v>
      </c>
      <c r="L180" s="1" t="str">
        <f>IFERROR(VLOOKUP(C180,pagamenti!#REF!,7,FALSE),"")</f>
        <v/>
      </c>
      <c r="M180" s="2" t="e">
        <f t="shared" si="9"/>
        <v>#VALUE!</v>
      </c>
      <c r="N180" s="2" t="e">
        <f t="shared" si="10"/>
        <v>#VALUE!</v>
      </c>
    </row>
    <row r="181" spans="1:14" x14ac:dyDescent="0.35">
      <c r="A181">
        <v>643</v>
      </c>
      <c r="B181">
        <f t="shared" si="11"/>
        <v>3</v>
      </c>
      <c r="C181" t="s">
        <v>11</v>
      </c>
      <c r="D181" s="1">
        <v>44012</v>
      </c>
      <c r="E181">
        <v>0</v>
      </c>
      <c r="F181">
        <v>450</v>
      </c>
      <c r="G181" t="s">
        <v>12</v>
      </c>
      <c r="H181">
        <v>2597</v>
      </c>
      <c r="I181" s="1">
        <v>43951</v>
      </c>
      <c r="J181" t="s">
        <v>562</v>
      </c>
      <c r="K181" t="s">
        <v>559</v>
      </c>
      <c r="L181" s="1">
        <v>43998</v>
      </c>
      <c r="M181" s="2">
        <f t="shared" si="9"/>
        <v>-14</v>
      </c>
      <c r="N181" s="2">
        <f t="shared" si="10"/>
        <v>-6300</v>
      </c>
    </row>
    <row r="182" spans="1:14" x14ac:dyDescent="0.35">
      <c r="A182">
        <v>889</v>
      </c>
      <c r="B182">
        <f t="shared" si="11"/>
        <v>3</v>
      </c>
      <c r="C182" t="s">
        <v>795</v>
      </c>
      <c r="D182" s="1">
        <v>43982</v>
      </c>
      <c r="E182">
        <v>0</v>
      </c>
      <c r="F182">
        <v>525</v>
      </c>
      <c r="G182" t="s">
        <v>12</v>
      </c>
      <c r="H182">
        <v>30</v>
      </c>
      <c r="I182" s="1">
        <v>43951</v>
      </c>
      <c r="J182" t="s">
        <v>796</v>
      </c>
      <c r="K182" t="s">
        <v>794</v>
      </c>
      <c r="L182" s="1" t="str">
        <f>IFERROR(VLOOKUP(C182,pagamenti!#REF!,7,FALSE),"")</f>
        <v/>
      </c>
      <c r="M182" s="2" t="e">
        <f t="shared" si="9"/>
        <v>#VALUE!</v>
      </c>
      <c r="N182" s="2" t="e">
        <f t="shared" si="10"/>
        <v>#VALUE!</v>
      </c>
    </row>
    <row r="183" spans="1:14" x14ac:dyDescent="0.35">
      <c r="A183">
        <v>133</v>
      </c>
      <c r="B183">
        <f t="shared" si="11"/>
        <v>1</v>
      </c>
      <c r="C183" t="s">
        <v>107</v>
      </c>
      <c r="D183" s="1">
        <v>44043</v>
      </c>
      <c r="E183">
        <v>0</v>
      </c>
      <c r="F183">
        <v>2181.2399999999998</v>
      </c>
      <c r="G183" t="s">
        <v>12</v>
      </c>
      <c r="H183">
        <v>246</v>
      </c>
      <c r="I183" s="1">
        <v>43951</v>
      </c>
      <c r="J183" t="s">
        <v>108</v>
      </c>
      <c r="K183" t="s">
        <v>13</v>
      </c>
      <c r="L183" s="1" t="str">
        <f>IFERROR(VLOOKUP(C183,pagamenti!#REF!,7,FALSE),"")</f>
        <v/>
      </c>
      <c r="M183" s="2" t="e">
        <f t="shared" si="9"/>
        <v>#VALUE!</v>
      </c>
      <c r="N183" s="2" t="e">
        <f t="shared" si="10"/>
        <v>#VALUE!</v>
      </c>
    </row>
    <row r="184" spans="1:14" x14ac:dyDescent="0.35">
      <c r="A184">
        <v>134</v>
      </c>
      <c r="B184">
        <f t="shared" si="11"/>
        <v>1</v>
      </c>
      <c r="C184" t="s">
        <v>109</v>
      </c>
      <c r="D184" s="1">
        <v>44043</v>
      </c>
      <c r="E184">
        <v>0</v>
      </c>
      <c r="F184">
        <v>1580.19</v>
      </c>
      <c r="G184" t="s">
        <v>12</v>
      </c>
      <c r="H184">
        <v>271</v>
      </c>
      <c r="I184" s="1">
        <v>43951</v>
      </c>
      <c r="J184" t="s">
        <v>110</v>
      </c>
      <c r="K184" t="s">
        <v>13</v>
      </c>
      <c r="L184" s="1" t="str">
        <f>IFERROR(VLOOKUP(C184,pagamenti!#REF!,7,FALSE),"")</f>
        <v/>
      </c>
      <c r="M184" s="2" t="e">
        <f t="shared" si="9"/>
        <v>#VALUE!</v>
      </c>
      <c r="N184" s="2" t="e">
        <f t="shared" si="10"/>
        <v>#VALUE!</v>
      </c>
    </row>
    <row r="185" spans="1:14" x14ac:dyDescent="0.35">
      <c r="A185">
        <v>135</v>
      </c>
      <c r="B185">
        <f t="shared" si="11"/>
        <v>1</v>
      </c>
      <c r="C185" t="s">
        <v>111</v>
      </c>
      <c r="D185" s="1">
        <v>44043</v>
      </c>
      <c r="E185">
        <v>0</v>
      </c>
      <c r="F185">
        <v>11766.87</v>
      </c>
      <c r="G185" t="s">
        <v>12</v>
      </c>
      <c r="H185">
        <v>272</v>
      </c>
      <c r="I185" s="1">
        <v>43951</v>
      </c>
      <c r="J185" t="s">
        <v>112</v>
      </c>
      <c r="K185" t="s">
        <v>13</v>
      </c>
      <c r="L185" s="1" t="str">
        <f>IFERROR(VLOOKUP(C185,pagamenti!#REF!,7,FALSE),"")</f>
        <v/>
      </c>
      <c r="M185" s="2" t="e">
        <f t="shared" si="9"/>
        <v>#VALUE!</v>
      </c>
      <c r="N185" s="2" t="e">
        <f t="shared" si="10"/>
        <v>#VALUE!</v>
      </c>
    </row>
    <row r="186" spans="1:14" x14ac:dyDescent="0.35">
      <c r="A186">
        <v>136</v>
      </c>
      <c r="B186">
        <f t="shared" si="11"/>
        <v>2</v>
      </c>
      <c r="C186" t="s">
        <v>113</v>
      </c>
      <c r="D186" s="1">
        <v>44043</v>
      </c>
      <c r="E186">
        <v>0</v>
      </c>
      <c r="F186">
        <v>433.72</v>
      </c>
      <c r="G186" t="s">
        <v>12</v>
      </c>
      <c r="H186">
        <v>273</v>
      </c>
      <c r="I186" s="1">
        <v>43951</v>
      </c>
      <c r="J186" t="s">
        <v>114</v>
      </c>
      <c r="K186" t="s">
        <v>13</v>
      </c>
      <c r="L186" s="1" t="str">
        <f>IFERROR(VLOOKUP(C186,pagamenti!#REF!,7,FALSE),"")</f>
        <v/>
      </c>
      <c r="M186" s="2" t="e">
        <f t="shared" si="9"/>
        <v>#VALUE!</v>
      </c>
      <c r="N186" s="2" t="e">
        <f t="shared" si="10"/>
        <v>#VALUE!</v>
      </c>
    </row>
    <row r="187" spans="1:14" x14ac:dyDescent="0.35">
      <c r="A187">
        <v>137</v>
      </c>
      <c r="B187">
        <f t="shared" si="11"/>
        <v>2</v>
      </c>
      <c r="C187" t="s">
        <v>115</v>
      </c>
      <c r="D187" s="1">
        <v>44043</v>
      </c>
      <c r="E187">
        <v>0</v>
      </c>
      <c r="F187">
        <v>199.3</v>
      </c>
      <c r="G187" t="s">
        <v>12</v>
      </c>
      <c r="H187">
        <v>274</v>
      </c>
      <c r="I187" s="1">
        <v>43951</v>
      </c>
      <c r="J187" t="s">
        <v>116</v>
      </c>
      <c r="K187" t="s">
        <v>13</v>
      </c>
      <c r="L187" s="1" t="str">
        <f>IFERROR(VLOOKUP(C187,pagamenti!#REF!,7,FALSE),"")</f>
        <v/>
      </c>
      <c r="M187" s="2" t="e">
        <f t="shared" si="9"/>
        <v>#VALUE!</v>
      </c>
      <c r="N187" s="2" t="e">
        <f t="shared" si="10"/>
        <v>#VALUE!</v>
      </c>
    </row>
    <row r="188" spans="1:14" x14ac:dyDescent="0.35">
      <c r="A188">
        <v>438</v>
      </c>
      <c r="B188">
        <f t="shared" si="11"/>
        <v>1</v>
      </c>
      <c r="C188" t="s">
        <v>380</v>
      </c>
      <c r="D188" s="1">
        <v>43982</v>
      </c>
      <c r="E188">
        <v>0</v>
      </c>
      <c r="F188">
        <v>1810.54</v>
      </c>
      <c r="G188" t="s">
        <v>12</v>
      </c>
      <c r="H188">
        <v>1661</v>
      </c>
      <c r="I188" s="1">
        <v>43951</v>
      </c>
      <c r="J188" t="s">
        <v>381</v>
      </c>
      <c r="K188" t="s">
        <v>367</v>
      </c>
      <c r="L188" s="1" t="str">
        <f>IFERROR(VLOOKUP(C188,pagamenti!#REF!,7,FALSE),"")</f>
        <v/>
      </c>
      <c r="M188" s="2" t="e">
        <f t="shared" si="9"/>
        <v>#VALUE!</v>
      </c>
      <c r="N188" s="2" t="e">
        <f t="shared" si="10"/>
        <v>#VALUE!</v>
      </c>
    </row>
    <row r="189" spans="1:14" x14ac:dyDescent="0.35">
      <c r="A189">
        <v>557</v>
      </c>
      <c r="B189">
        <f t="shared" ref="B189:B220" si="12">COUNTIF($C$2:$C$474,C189)</f>
        <v>1</v>
      </c>
      <c r="C189" t="s">
        <v>487</v>
      </c>
      <c r="D189" s="1">
        <v>43951</v>
      </c>
      <c r="E189">
        <v>0</v>
      </c>
      <c r="F189">
        <v>7.9</v>
      </c>
      <c r="G189" t="s">
        <v>10</v>
      </c>
      <c r="H189">
        <v>1709</v>
      </c>
      <c r="I189" s="1">
        <v>43951</v>
      </c>
      <c r="J189" t="s">
        <v>489</v>
      </c>
      <c r="K189" t="s">
        <v>488</v>
      </c>
      <c r="L189" s="1">
        <v>43951</v>
      </c>
      <c r="M189" s="2">
        <f t="shared" si="9"/>
        <v>0</v>
      </c>
      <c r="N189" s="2">
        <f t="shared" si="10"/>
        <v>0</v>
      </c>
    </row>
    <row r="190" spans="1:14" x14ac:dyDescent="0.35">
      <c r="A190">
        <v>914</v>
      </c>
      <c r="B190">
        <f t="shared" si="12"/>
        <v>1</v>
      </c>
      <c r="C190" t="s">
        <v>814</v>
      </c>
      <c r="D190" s="1">
        <v>43951</v>
      </c>
      <c r="E190">
        <v>0</v>
      </c>
      <c r="F190">
        <v>37.71</v>
      </c>
      <c r="G190" t="s">
        <v>10</v>
      </c>
      <c r="H190">
        <v>1801</v>
      </c>
      <c r="I190" s="1">
        <v>43951</v>
      </c>
      <c r="J190" t="s">
        <v>815</v>
      </c>
      <c r="K190" t="s">
        <v>816</v>
      </c>
      <c r="L190" s="1" t="str">
        <f>IFERROR(VLOOKUP(C190,pagamenti!#REF!,7,FALSE),"")</f>
        <v/>
      </c>
      <c r="M190" s="2" t="e">
        <f t="shared" si="9"/>
        <v>#VALUE!</v>
      </c>
      <c r="N190" s="2" t="e">
        <f t="shared" si="10"/>
        <v>#VALUE!</v>
      </c>
    </row>
    <row r="191" spans="1:14" x14ac:dyDescent="0.35">
      <c r="A191">
        <v>641</v>
      </c>
      <c r="B191">
        <f t="shared" si="12"/>
        <v>1</v>
      </c>
      <c r="C191" t="s">
        <v>560</v>
      </c>
      <c r="D191" s="1">
        <v>43982</v>
      </c>
      <c r="E191">
        <v>0</v>
      </c>
      <c r="F191">
        <v>431.68</v>
      </c>
      <c r="G191" t="s">
        <v>12</v>
      </c>
      <c r="H191">
        <v>2596</v>
      </c>
      <c r="I191" s="1">
        <v>43951</v>
      </c>
      <c r="J191" t="s">
        <v>561</v>
      </c>
      <c r="K191" t="s">
        <v>559</v>
      </c>
      <c r="L191" s="1" t="str">
        <f>IFERROR(VLOOKUP(C191,pagamenti!#REF!,7,FALSE),"")</f>
        <v/>
      </c>
      <c r="M191" s="2" t="e">
        <f t="shared" si="9"/>
        <v>#VALUE!</v>
      </c>
      <c r="N191" s="2" t="e">
        <f t="shared" si="10"/>
        <v>#VALUE!</v>
      </c>
    </row>
    <row r="192" spans="1:14" x14ac:dyDescent="0.35">
      <c r="A192">
        <v>392</v>
      </c>
      <c r="B192">
        <f t="shared" si="12"/>
        <v>1</v>
      </c>
      <c r="C192" t="s">
        <v>338</v>
      </c>
      <c r="D192" s="1">
        <v>43986</v>
      </c>
      <c r="E192">
        <v>0</v>
      </c>
      <c r="F192">
        <v>294</v>
      </c>
      <c r="G192" t="s">
        <v>12</v>
      </c>
      <c r="H192">
        <v>617</v>
      </c>
      <c r="I192" s="1">
        <v>43955</v>
      </c>
      <c r="J192" t="s">
        <v>339</v>
      </c>
      <c r="K192" t="s">
        <v>337</v>
      </c>
      <c r="L192" s="1" t="str">
        <f>IFERROR(VLOOKUP(C192,pagamenti!#REF!,7,FALSE),"")</f>
        <v/>
      </c>
      <c r="M192" s="2" t="e">
        <f t="shared" si="9"/>
        <v>#VALUE!</v>
      </c>
      <c r="N192" s="2" t="e">
        <f t="shared" si="10"/>
        <v>#VALUE!</v>
      </c>
    </row>
    <row r="193" spans="1:14" x14ac:dyDescent="0.35">
      <c r="A193">
        <v>1016</v>
      </c>
      <c r="B193">
        <f t="shared" si="12"/>
        <v>1</v>
      </c>
      <c r="C193" t="s">
        <v>915</v>
      </c>
      <c r="D193" s="1">
        <v>43971</v>
      </c>
      <c r="E193">
        <v>0</v>
      </c>
      <c r="F193">
        <v>75.19</v>
      </c>
      <c r="G193" t="s">
        <v>12</v>
      </c>
      <c r="H193">
        <v>2465</v>
      </c>
      <c r="I193" s="1">
        <v>43956</v>
      </c>
      <c r="J193" t="s">
        <v>916</v>
      </c>
      <c r="K193" t="s">
        <v>892</v>
      </c>
      <c r="L193" s="1" t="str">
        <f>IFERROR(VLOOKUP(C193,pagamenti!#REF!,7,FALSE),"")</f>
        <v/>
      </c>
      <c r="M193" s="2" t="e">
        <f t="shared" si="9"/>
        <v>#VALUE!</v>
      </c>
      <c r="N193" s="2" t="e">
        <f t="shared" si="10"/>
        <v>#VALUE!</v>
      </c>
    </row>
    <row r="194" spans="1:14" x14ac:dyDescent="0.35">
      <c r="A194">
        <v>1017</v>
      </c>
      <c r="B194">
        <f t="shared" si="12"/>
        <v>1</v>
      </c>
      <c r="C194" t="s">
        <v>917</v>
      </c>
      <c r="D194" s="1">
        <v>43971</v>
      </c>
      <c r="E194">
        <v>0</v>
      </c>
      <c r="F194">
        <v>75.42</v>
      </c>
      <c r="G194" t="s">
        <v>12</v>
      </c>
      <c r="H194">
        <v>9465</v>
      </c>
      <c r="I194" s="1">
        <v>43956</v>
      </c>
      <c r="J194" t="s">
        <v>918</v>
      </c>
      <c r="K194" t="s">
        <v>892</v>
      </c>
      <c r="L194" s="1" t="str">
        <f>IFERROR(VLOOKUP(C194,pagamenti!#REF!,7,FALSE),"")</f>
        <v/>
      </c>
      <c r="M194" s="2" t="e">
        <f t="shared" si="9"/>
        <v>#VALUE!</v>
      </c>
      <c r="N194" s="2" t="e">
        <f t="shared" si="10"/>
        <v>#VALUE!</v>
      </c>
    </row>
    <row r="195" spans="1:14" x14ac:dyDescent="0.35">
      <c r="A195">
        <v>625</v>
      </c>
      <c r="B195">
        <f t="shared" si="12"/>
        <v>1</v>
      </c>
      <c r="C195" t="s">
        <v>543</v>
      </c>
      <c r="D195" s="1">
        <v>44012</v>
      </c>
      <c r="E195">
        <v>0</v>
      </c>
      <c r="F195">
        <v>379.47</v>
      </c>
      <c r="G195" t="s">
        <v>482</v>
      </c>
      <c r="H195">
        <v>66631</v>
      </c>
      <c r="I195" s="1">
        <v>43957</v>
      </c>
      <c r="J195" t="s">
        <v>544</v>
      </c>
      <c r="K195" t="s">
        <v>534</v>
      </c>
      <c r="L195" s="1" t="str">
        <f>IFERROR(VLOOKUP(C195,pagamenti!#REF!,7,FALSE),"")</f>
        <v/>
      </c>
      <c r="M195" s="2" t="e">
        <f t="shared" si="9"/>
        <v>#VALUE!</v>
      </c>
      <c r="N195" s="2" t="e">
        <f t="shared" si="10"/>
        <v>#VALUE!</v>
      </c>
    </row>
    <row r="196" spans="1:14" x14ac:dyDescent="0.35">
      <c r="A196">
        <v>607</v>
      </c>
      <c r="B196">
        <f t="shared" si="12"/>
        <v>1</v>
      </c>
      <c r="C196" t="s">
        <v>526</v>
      </c>
      <c r="D196" s="1">
        <v>43972</v>
      </c>
      <c r="E196">
        <v>0</v>
      </c>
      <c r="F196">
        <v>151.91</v>
      </c>
      <c r="G196" t="s">
        <v>12</v>
      </c>
      <c r="H196">
        <v>74080</v>
      </c>
      <c r="I196" s="1">
        <v>43957</v>
      </c>
      <c r="J196" t="s">
        <v>527</v>
      </c>
      <c r="K196" t="s">
        <v>524</v>
      </c>
      <c r="L196" s="1" t="str">
        <f>IFERROR(VLOOKUP(C196,pagamenti!#REF!,7,FALSE),"")</f>
        <v/>
      </c>
      <c r="M196" s="2" t="e">
        <f t="shared" si="9"/>
        <v>#VALUE!</v>
      </c>
      <c r="N196" s="2" t="e">
        <f t="shared" si="10"/>
        <v>#VALUE!</v>
      </c>
    </row>
    <row r="197" spans="1:14" x14ac:dyDescent="0.35">
      <c r="A197">
        <v>683</v>
      </c>
      <c r="B197">
        <f t="shared" si="12"/>
        <v>1</v>
      </c>
      <c r="C197" t="s">
        <v>599</v>
      </c>
      <c r="D197" s="1">
        <v>44012</v>
      </c>
      <c r="E197">
        <v>0</v>
      </c>
      <c r="F197">
        <v>478.89</v>
      </c>
      <c r="G197" t="s">
        <v>482</v>
      </c>
      <c r="H197">
        <v>364130</v>
      </c>
      <c r="I197" s="1">
        <v>43957</v>
      </c>
      <c r="J197" t="s">
        <v>600</v>
      </c>
      <c r="K197" t="s">
        <v>588</v>
      </c>
      <c r="L197" s="1" t="str">
        <f>IFERROR(VLOOKUP(C197,pagamenti!#REF!,7,FALSE),"")</f>
        <v/>
      </c>
      <c r="M197" s="2" t="e">
        <f t="shared" ref="M197:M262" si="13">+L197-D197</f>
        <v>#VALUE!</v>
      </c>
      <c r="N197" s="2" t="e">
        <f t="shared" ref="N197:N262" si="14">+M197*F197</f>
        <v>#VALUE!</v>
      </c>
    </row>
    <row r="198" spans="1:14" x14ac:dyDescent="0.35">
      <c r="A198">
        <v>730</v>
      </c>
      <c r="B198">
        <f t="shared" si="12"/>
        <v>1</v>
      </c>
      <c r="C198" t="s">
        <v>648</v>
      </c>
      <c r="D198" s="1">
        <v>43974</v>
      </c>
      <c r="E198">
        <v>0</v>
      </c>
      <c r="F198">
        <v>1477.65</v>
      </c>
      <c r="G198" t="s">
        <v>12</v>
      </c>
      <c r="H198">
        <v>644</v>
      </c>
      <c r="I198" s="1">
        <v>43959</v>
      </c>
      <c r="J198" t="s">
        <v>649</v>
      </c>
      <c r="K198" t="s">
        <v>617</v>
      </c>
      <c r="L198" s="1" t="str">
        <f>IFERROR(VLOOKUP(C198,pagamenti!#REF!,7,FALSE),"")</f>
        <v/>
      </c>
      <c r="M198" s="2" t="e">
        <f t="shared" si="13"/>
        <v>#VALUE!</v>
      </c>
      <c r="N198" s="2" t="e">
        <f t="shared" si="14"/>
        <v>#VALUE!</v>
      </c>
    </row>
    <row r="199" spans="1:14" x14ac:dyDescent="0.35">
      <c r="A199">
        <v>731</v>
      </c>
      <c r="B199">
        <f t="shared" si="12"/>
        <v>1</v>
      </c>
      <c r="C199" t="s">
        <v>650</v>
      </c>
      <c r="D199" s="1">
        <v>43974</v>
      </c>
      <c r="E199">
        <v>0</v>
      </c>
      <c r="F199">
        <v>543.89</v>
      </c>
      <c r="G199" t="s">
        <v>12</v>
      </c>
      <c r="H199">
        <v>645</v>
      </c>
      <c r="I199" s="1">
        <v>43959</v>
      </c>
      <c r="J199" t="s">
        <v>651</v>
      </c>
      <c r="K199" t="s">
        <v>617</v>
      </c>
      <c r="L199" s="1" t="str">
        <f>IFERROR(VLOOKUP(C199,pagamenti!#REF!,7,FALSE),"")</f>
        <v/>
      </c>
      <c r="M199" s="2" t="e">
        <f t="shared" si="13"/>
        <v>#VALUE!</v>
      </c>
      <c r="N199" s="2" t="e">
        <f t="shared" si="14"/>
        <v>#VALUE!</v>
      </c>
    </row>
    <row r="200" spans="1:14" x14ac:dyDescent="0.35">
      <c r="A200">
        <v>822</v>
      </c>
      <c r="B200">
        <f t="shared" si="12"/>
        <v>1</v>
      </c>
      <c r="C200" t="s">
        <v>737</v>
      </c>
      <c r="D200" s="1">
        <v>43996</v>
      </c>
      <c r="E200">
        <v>0</v>
      </c>
      <c r="F200">
        <v>186.85</v>
      </c>
      <c r="G200" t="s">
        <v>12</v>
      </c>
      <c r="H200">
        <v>4852</v>
      </c>
      <c r="I200" s="1">
        <v>43965</v>
      </c>
      <c r="J200" t="s">
        <v>738</v>
      </c>
      <c r="K200" t="s">
        <v>728</v>
      </c>
      <c r="L200" s="1" t="str">
        <f>IFERROR(VLOOKUP(C200,pagamenti!#REF!,7,FALSE),"")</f>
        <v/>
      </c>
      <c r="M200" s="2" t="e">
        <f t="shared" si="13"/>
        <v>#VALUE!</v>
      </c>
      <c r="N200" s="2" t="e">
        <f t="shared" si="14"/>
        <v>#VALUE!</v>
      </c>
    </row>
    <row r="201" spans="1:14" x14ac:dyDescent="0.35">
      <c r="A201">
        <v>333</v>
      </c>
      <c r="B201">
        <f t="shared" si="12"/>
        <v>1</v>
      </c>
      <c r="C201" t="s">
        <v>282</v>
      </c>
      <c r="D201" s="1">
        <v>43997</v>
      </c>
      <c r="E201">
        <v>0</v>
      </c>
      <c r="F201">
        <v>158.16999999999999</v>
      </c>
      <c r="G201" t="s">
        <v>12</v>
      </c>
      <c r="H201">
        <v>28418</v>
      </c>
      <c r="I201" s="1">
        <v>43966</v>
      </c>
      <c r="J201" t="s">
        <v>283</v>
      </c>
      <c r="K201" t="s">
        <v>265</v>
      </c>
      <c r="L201" s="1">
        <v>43969</v>
      </c>
      <c r="M201" s="2">
        <f t="shared" si="13"/>
        <v>-28</v>
      </c>
      <c r="N201" s="2">
        <f t="shared" si="14"/>
        <v>-4428.7599999999993</v>
      </c>
    </row>
    <row r="202" spans="1:14" x14ac:dyDescent="0.35">
      <c r="A202">
        <v>911</v>
      </c>
      <c r="B202">
        <f t="shared" si="12"/>
        <v>1</v>
      </c>
      <c r="C202" t="s">
        <v>812</v>
      </c>
      <c r="D202" s="1">
        <v>43970</v>
      </c>
      <c r="E202">
        <v>0</v>
      </c>
      <c r="F202">
        <v>500</v>
      </c>
      <c r="G202" t="s">
        <v>10</v>
      </c>
      <c r="H202">
        <v>574</v>
      </c>
      <c r="I202" s="1">
        <v>43970</v>
      </c>
      <c r="J202" t="s">
        <v>813</v>
      </c>
      <c r="K202" t="s">
        <v>811</v>
      </c>
      <c r="L202" s="1" t="str">
        <f>IFERROR(VLOOKUP(C202,pagamenti!#REF!,7,FALSE),"")</f>
        <v/>
      </c>
      <c r="M202" s="2" t="e">
        <f t="shared" si="13"/>
        <v>#VALUE!</v>
      </c>
      <c r="N202" s="2" t="e">
        <f t="shared" si="14"/>
        <v>#VALUE!</v>
      </c>
    </row>
    <row r="203" spans="1:14" x14ac:dyDescent="0.35">
      <c r="A203">
        <v>334</v>
      </c>
      <c r="B203">
        <f t="shared" si="12"/>
        <v>1</v>
      </c>
      <c r="C203" t="s">
        <v>284</v>
      </c>
      <c r="D203" s="1">
        <v>44002</v>
      </c>
      <c r="E203">
        <v>0</v>
      </c>
      <c r="F203">
        <v>23.9</v>
      </c>
      <c r="G203" t="s">
        <v>12</v>
      </c>
      <c r="H203">
        <v>689</v>
      </c>
      <c r="I203" s="1">
        <v>43971</v>
      </c>
      <c r="J203" t="s">
        <v>285</v>
      </c>
      <c r="K203" t="s">
        <v>265</v>
      </c>
      <c r="L203" s="1" t="str">
        <f>IFERROR(VLOOKUP(C203,pagamenti!#REF!,7,FALSE),"")</f>
        <v/>
      </c>
      <c r="M203" s="2" t="e">
        <f t="shared" si="13"/>
        <v>#VALUE!</v>
      </c>
      <c r="N203" s="2" t="e">
        <f t="shared" si="14"/>
        <v>#VALUE!</v>
      </c>
    </row>
    <row r="204" spans="1:14" x14ac:dyDescent="0.35">
      <c r="A204">
        <v>394</v>
      </c>
      <c r="B204">
        <f t="shared" si="12"/>
        <v>1</v>
      </c>
      <c r="C204" t="s">
        <v>340</v>
      </c>
      <c r="D204" s="1">
        <v>44004</v>
      </c>
      <c r="E204">
        <v>0</v>
      </c>
      <c r="F204">
        <v>132</v>
      </c>
      <c r="G204" t="s">
        <v>12</v>
      </c>
      <c r="H204">
        <v>750</v>
      </c>
      <c r="I204" s="1">
        <v>43973</v>
      </c>
      <c r="J204" t="s">
        <v>341</v>
      </c>
      <c r="K204" t="s">
        <v>337</v>
      </c>
      <c r="L204" s="1" t="str">
        <f>IFERROR(VLOOKUP(C204,pagamenti!#REF!,7,FALSE),"")</f>
        <v/>
      </c>
      <c r="M204" s="2" t="e">
        <f t="shared" si="13"/>
        <v>#VALUE!</v>
      </c>
      <c r="N204" s="2" t="e">
        <f t="shared" si="14"/>
        <v>#VALUE!</v>
      </c>
    </row>
    <row r="205" spans="1:14" x14ac:dyDescent="0.35">
      <c r="A205">
        <v>310</v>
      </c>
      <c r="B205">
        <f t="shared" si="12"/>
        <v>1</v>
      </c>
      <c r="C205" t="s">
        <v>64</v>
      </c>
      <c r="D205" s="1">
        <v>44007</v>
      </c>
      <c r="E205">
        <v>0</v>
      </c>
      <c r="F205">
        <v>229.43</v>
      </c>
      <c r="G205" t="s">
        <v>12</v>
      </c>
      <c r="H205">
        <v>103</v>
      </c>
      <c r="I205" s="1">
        <v>43976</v>
      </c>
      <c r="J205" t="s">
        <v>261</v>
      </c>
      <c r="K205" t="s">
        <v>262</v>
      </c>
      <c r="L205" s="1">
        <v>43976</v>
      </c>
      <c r="M205" s="2">
        <f t="shared" si="13"/>
        <v>-31</v>
      </c>
      <c r="N205" s="2">
        <f t="shared" si="14"/>
        <v>-7112.33</v>
      </c>
    </row>
    <row r="206" spans="1:14" x14ac:dyDescent="0.35">
      <c r="A206">
        <v>520</v>
      </c>
      <c r="B206">
        <f t="shared" si="12"/>
        <v>2</v>
      </c>
      <c r="C206" t="s">
        <v>155</v>
      </c>
      <c r="D206" s="1">
        <v>43977</v>
      </c>
      <c r="E206">
        <v>0</v>
      </c>
      <c r="F206">
        <v>710.75</v>
      </c>
      <c r="G206" t="s">
        <v>10</v>
      </c>
      <c r="H206">
        <v>484</v>
      </c>
      <c r="I206" s="1">
        <v>43977</v>
      </c>
      <c r="J206" t="s">
        <v>457</v>
      </c>
      <c r="K206" t="s">
        <v>453</v>
      </c>
      <c r="L206" s="1">
        <v>43977</v>
      </c>
      <c r="M206" s="2">
        <f t="shared" si="13"/>
        <v>0</v>
      </c>
      <c r="N206" s="2">
        <f t="shared" si="14"/>
        <v>0</v>
      </c>
    </row>
    <row r="207" spans="1:14" x14ac:dyDescent="0.35">
      <c r="A207">
        <v>521</v>
      </c>
      <c r="B207">
        <f t="shared" si="12"/>
        <v>2</v>
      </c>
      <c r="C207" t="s">
        <v>157</v>
      </c>
      <c r="D207" s="1">
        <v>43977</v>
      </c>
      <c r="E207">
        <v>0</v>
      </c>
      <c r="F207">
        <v>1965.52</v>
      </c>
      <c r="G207" t="s">
        <v>10</v>
      </c>
      <c r="H207">
        <v>485</v>
      </c>
      <c r="I207" s="1">
        <v>43977</v>
      </c>
      <c r="J207" t="s">
        <v>458</v>
      </c>
      <c r="K207" t="s">
        <v>453</v>
      </c>
      <c r="L207" s="1">
        <v>43977</v>
      </c>
      <c r="M207" s="2">
        <f t="shared" si="13"/>
        <v>0</v>
      </c>
      <c r="N207" s="2">
        <f t="shared" si="14"/>
        <v>0</v>
      </c>
    </row>
    <row r="208" spans="1:14" x14ac:dyDescent="0.35">
      <c r="A208">
        <v>684</v>
      </c>
      <c r="B208">
        <f t="shared" si="12"/>
        <v>1</v>
      </c>
      <c r="C208" t="s">
        <v>601</v>
      </c>
      <c r="D208" s="1">
        <v>44012</v>
      </c>
      <c r="E208">
        <v>0</v>
      </c>
      <c r="F208">
        <v>10</v>
      </c>
      <c r="G208" t="s">
        <v>482</v>
      </c>
      <c r="H208">
        <v>403080</v>
      </c>
      <c r="I208" s="1">
        <v>43978</v>
      </c>
      <c r="J208" t="s">
        <v>602</v>
      </c>
      <c r="K208" t="s">
        <v>588</v>
      </c>
      <c r="L208" s="1" t="str">
        <f>IFERROR(VLOOKUP(C208,pagamenti!#REF!,7,FALSE),"")</f>
        <v/>
      </c>
      <c r="M208" s="2" t="e">
        <f t="shared" si="13"/>
        <v>#VALUE!</v>
      </c>
      <c r="N208" s="2" t="e">
        <f t="shared" si="14"/>
        <v>#VALUE!</v>
      </c>
    </row>
    <row r="209" spans="1:14" x14ac:dyDescent="0.35">
      <c r="A209">
        <v>143</v>
      </c>
      <c r="B209">
        <f t="shared" si="12"/>
        <v>1</v>
      </c>
      <c r="C209" t="s">
        <v>117</v>
      </c>
      <c r="D209" s="1">
        <v>44043</v>
      </c>
      <c r="E209">
        <v>0</v>
      </c>
      <c r="F209">
        <v>238.36</v>
      </c>
      <c r="G209" t="s">
        <v>12</v>
      </c>
      <c r="H209">
        <v>300</v>
      </c>
      <c r="I209" s="1">
        <v>43980</v>
      </c>
      <c r="J209" t="s">
        <v>118</v>
      </c>
      <c r="K209" t="s">
        <v>13</v>
      </c>
      <c r="L209" s="1" t="str">
        <f>IFERROR(VLOOKUP(C209,pagamenti!#REF!,7,FALSE),"")</f>
        <v/>
      </c>
      <c r="M209" s="2" t="e">
        <f t="shared" si="13"/>
        <v>#VALUE!</v>
      </c>
      <c r="N209" s="2" t="e">
        <f t="shared" si="14"/>
        <v>#VALUE!</v>
      </c>
    </row>
    <row r="210" spans="1:14" x14ac:dyDescent="0.35">
      <c r="A210">
        <v>144</v>
      </c>
      <c r="B210">
        <f t="shared" si="12"/>
        <v>1</v>
      </c>
      <c r="C210" t="s">
        <v>119</v>
      </c>
      <c r="D210" s="1">
        <v>44043</v>
      </c>
      <c r="E210">
        <v>0</v>
      </c>
      <c r="F210">
        <v>118.8</v>
      </c>
      <c r="G210" t="s">
        <v>12</v>
      </c>
      <c r="H210">
        <v>322</v>
      </c>
      <c r="I210" s="1">
        <v>43980</v>
      </c>
      <c r="J210" t="s">
        <v>120</v>
      </c>
      <c r="K210" t="s">
        <v>13</v>
      </c>
      <c r="L210" s="1" t="str">
        <f>IFERROR(VLOOKUP(C210,pagamenti!#REF!,7,FALSE),"")</f>
        <v/>
      </c>
      <c r="M210" s="2" t="e">
        <f t="shared" si="13"/>
        <v>#VALUE!</v>
      </c>
      <c r="N210" s="2" t="e">
        <f t="shared" si="14"/>
        <v>#VALUE!</v>
      </c>
    </row>
    <row r="211" spans="1:14" x14ac:dyDescent="0.35">
      <c r="A211">
        <v>145</v>
      </c>
      <c r="B211">
        <f t="shared" si="12"/>
        <v>1</v>
      </c>
      <c r="C211" t="s">
        <v>121</v>
      </c>
      <c r="D211" s="1">
        <v>44043</v>
      </c>
      <c r="E211">
        <v>0</v>
      </c>
      <c r="F211">
        <v>126.46</v>
      </c>
      <c r="G211" t="s">
        <v>12</v>
      </c>
      <c r="H211">
        <v>323</v>
      </c>
      <c r="I211" s="1">
        <v>43980</v>
      </c>
      <c r="J211" t="s">
        <v>122</v>
      </c>
      <c r="K211" t="s">
        <v>13</v>
      </c>
      <c r="L211" s="1" t="str">
        <f>IFERROR(VLOOKUP(C211,pagamenti!#REF!,7,FALSE),"")</f>
        <v/>
      </c>
      <c r="M211" s="2" t="e">
        <f t="shared" si="13"/>
        <v>#VALUE!</v>
      </c>
      <c r="N211" s="2" t="e">
        <f t="shared" si="14"/>
        <v>#VALUE!</v>
      </c>
    </row>
    <row r="212" spans="1:14" x14ac:dyDescent="0.35">
      <c r="A212">
        <v>146</v>
      </c>
      <c r="B212">
        <f t="shared" si="12"/>
        <v>1</v>
      </c>
      <c r="C212" t="s">
        <v>123</v>
      </c>
      <c r="D212" s="1">
        <v>44043</v>
      </c>
      <c r="E212">
        <v>0</v>
      </c>
      <c r="F212">
        <v>15002.61</v>
      </c>
      <c r="G212" t="s">
        <v>12</v>
      </c>
      <c r="H212">
        <v>337</v>
      </c>
      <c r="I212" s="1">
        <v>43980</v>
      </c>
      <c r="J212" t="s">
        <v>124</v>
      </c>
      <c r="K212" t="s">
        <v>13</v>
      </c>
      <c r="L212" s="1" t="str">
        <f>IFERROR(VLOOKUP(C212,pagamenti!#REF!,7,FALSE),"")</f>
        <v/>
      </c>
      <c r="M212" s="2" t="e">
        <f t="shared" si="13"/>
        <v>#VALUE!</v>
      </c>
      <c r="N212" s="2" t="e">
        <f t="shared" si="14"/>
        <v>#VALUE!</v>
      </c>
    </row>
    <row r="213" spans="1:14" x14ac:dyDescent="0.35">
      <c r="A213">
        <v>147</v>
      </c>
      <c r="B213">
        <f t="shared" si="12"/>
        <v>1</v>
      </c>
      <c r="C213" t="s">
        <v>125</v>
      </c>
      <c r="D213" s="1">
        <v>44043</v>
      </c>
      <c r="E213">
        <v>0</v>
      </c>
      <c r="F213">
        <v>1451.59</v>
      </c>
      <c r="G213" t="s">
        <v>12</v>
      </c>
      <c r="H213">
        <v>338</v>
      </c>
      <c r="I213" s="1">
        <v>43980</v>
      </c>
      <c r="J213" t="s">
        <v>126</v>
      </c>
      <c r="K213" t="s">
        <v>13</v>
      </c>
      <c r="L213" s="1" t="str">
        <f>IFERROR(VLOOKUP(C213,pagamenti!#REF!,7,FALSE),"")</f>
        <v/>
      </c>
      <c r="M213" s="2" t="e">
        <f t="shared" si="13"/>
        <v>#VALUE!</v>
      </c>
      <c r="N213" s="2" t="e">
        <f t="shared" si="14"/>
        <v>#VALUE!</v>
      </c>
    </row>
    <row r="214" spans="1:14" x14ac:dyDescent="0.35">
      <c r="A214">
        <v>875</v>
      </c>
      <c r="B214">
        <f t="shared" si="12"/>
        <v>1</v>
      </c>
      <c r="C214" t="s">
        <v>783</v>
      </c>
      <c r="D214" s="1">
        <v>44012</v>
      </c>
      <c r="E214">
        <v>0</v>
      </c>
      <c r="F214">
        <v>213.86</v>
      </c>
      <c r="G214" t="s">
        <v>12</v>
      </c>
      <c r="H214">
        <v>155</v>
      </c>
      <c r="I214" s="1">
        <v>43981</v>
      </c>
      <c r="J214" t="s">
        <v>784</v>
      </c>
      <c r="K214" t="s">
        <v>782</v>
      </c>
      <c r="L214" s="1" t="str">
        <f>IFERROR(VLOOKUP(C214,pagamenti!#REF!,7,FALSE),"")</f>
        <v/>
      </c>
      <c r="M214" s="2" t="e">
        <f t="shared" si="13"/>
        <v>#VALUE!</v>
      </c>
      <c r="N214" s="2" t="e">
        <f t="shared" si="14"/>
        <v>#VALUE!</v>
      </c>
    </row>
    <row r="215" spans="1:14" x14ac:dyDescent="0.35">
      <c r="A215">
        <v>981</v>
      </c>
      <c r="B215">
        <f t="shared" si="12"/>
        <v>1</v>
      </c>
      <c r="C215" t="s">
        <v>876</v>
      </c>
      <c r="D215" s="1">
        <v>44012</v>
      </c>
      <c r="E215">
        <v>0</v>
      </c>
      <c r="F215">
        <v>5675.6</v>
      </c>
      <c r="G215" t="s">
        <v>12</v>
      </c>
      <c r="H215">
        <v>410</v>
      </c>
      <c r="I215" s="1">
        <v>43981</v>
      </c>
      <c r="J215" t="s">
        <v>877</v>
      </c>
      <c r="K215" t="s">
        <v>864</v>
      </c>
      <c r="L215" s="1" t="str">
        <f>IFERROR(VLOOKUP(C215,pagamenti!#REF!,7,FALSE),"")</f>
        <v/>
      </c>
      <c r="M215" s="2" t="e">
        <f t="shared" si="13"/>
        <v>#VALUE!</v>
      </c>
      <c r="N215" s="2" t="e">
        <f t="shared" si="14"/>
        <v>#VALUE!</v>
      </c>
    </row>
    <row r="216" spans="1:14" x14ac:dyDescent="0.35">
      <c r="A216">
        <v>506</v>
      </c>
      <c r="B216">
        <f t="shared" si="12"/>
        <v>1</v>
      </c>
      <c r="C216" t="s">
        <v>448</v>
      </c>
      <c r="D216" s="1">
        <v>44012</v>
      </c>
      <c r="E216">
        <v>0</v>
      </c>
      <c r="F216">
        <v>250</v>
      </c>
      <c r="G216" t="s">
        <v>12</v>
      </c>
      <c r="H216">
        <v>173</v>
      </c>
      <c r="I216" s="1">
        <v>43982</v>
      </c>
      <c r="J216" t="s">
        <v>449</v>
      </c>
      <c r="K216" t="s">
        <v>446</v>
      </c>
      <c r="L216" s="1" t="str">
        <f>IFERROR(VLOOKUP(C216,pagamenti!#REF!,7,FALSE),"")</f>
        <v/>
      </c>
      <c r="M216" s="2" t="e">
        <f t="shared" si="13"/>
        <v>#VALUE!</v>
      </c>
      <c r="N216" s="2" t="e">
        <f t="shared" si="14"/>
        <v>#VALUE!</v>
      </c>
    </row>
    <row r="217" spans="1:14" x14ac:dyDescent="0.35">
      <c r="A217">
        <v>560</v>
      </c>
      <c r="B217">
        <f t="shared" si="12"/>
        <v>1</v>
      </c>
      <c r="C217" t="s">
        <v>491</v>
      </c>
      <c r="D217" s="1">
        <v>43982</v>
      </c>
      <c r="E217">
        <v>0</v>
      </c>
      <c r="F217">
        <v>90.16</v>
      </c>
      <c r="G217" t="s">
        <v>10</v>
      </c>
      <c r="H217">
        <v>2105</v>
      </c>
      <c r="I217" s="1">
        <v>43982</v>
      </c>
      <c r="J217" t="s">
        <v>492</v>
      </c>
      <c r="K217" t="s">
        <v>488</v>
      </c>
      <c r="L217" s="1">
        <v>43982</v>
      </c>
      <c r="M217" s="2">
        <f t="shared" si="13"/>
        <v>0</v>
      </c>
      <c r="N217" s="2">
        <f t="shared" si="14"/>
        <v>0</v>
      </c>
    </row>
    <row r="218" spans="1:14" x14ac:dyDescent="0.35">
      <c r="A218">
        <v>561</v>
      </c>
      <c r="B218">
        <f t="shared" si="12"/>
        <v>1</v>
      </c>
      <c r="C218" t="s">
        <v>490</v>
      </c>
      <c r="D218" s="1">
        <v>43982</v>
      </c>
      <c r="E218">
        <v>0</v>
      </c>
      <c r="F218">
        <v>19.84</v>
      </c>
      <c r="G218" t="s">
        <v>10</v>
      </c>
      <c r="H218">
        <v>2106</v>
      </c>
      <c r="I218" s="1">
        <v>43982</v>
      </c>
      <c r="J218" t="s">
        <v>493</v>
      </c>
      <c r="K218" t="s">
        <v>488</v>
      </c>
      <c r="L218" s="1">
        <v>43982</v>
      </c>
      <c r="M218" s="2">
        <f t="shared" si="13"/>
        <v>0</v>
      </c>
      <c r="N218" s="2">
        <f t="shared" si="14"/>
        <v>0</v>
      </c>
    </row>
    <row r="219" spans="1:14" x14ac:dyDescent="0.35">
      <c r="A219">
        <v>396</v>
      </c>
      <c r="B219">
        <f t="shared" si="12"/>
        <v>1</v>
      </c>
      <c r="C219" t="s">
        <v>342</v>
      </c>
      <c r="D219" s="1">
        <v>44013</v>
      </c>
      <c r="E219">
        <v>0</v>
      </c>
      <c r="F219">
        <v>721.3</v>
      </c>
      <c r="G219" t="s">
        <v>12</v>
      </c>
      <c r="H219">
        <v>874</v>
      </c>
      <c r="I219" s="1">
        <v>43983</v>
      </c>
      <c r="J219" t="s">
        <v>343</v>
      </c>
      <c r="K219" t="s">
        <v>337</v>
      </c>
      <c r="L219" s="1">
        <v>43998</v>
      </c>
      <c r="M219" s="2">
        <f t="shared" si="13"/>
        <v>-15</v>
      </c>
      <c r="N219" s="2">
        <f t="shared" si="14"/>
        <v>-10819.5</v>
      </c>
    </row>
    <row r="220" spans="1:14" x14ac:dyDescent="0.35">
      <c r="A220">
        <v>374</v>
      </c>
      <c r="B220">
        <f t="shared" si="12"/>
        <v>1</v>
      </c>
      <c r="C220" t="s">
        <v>321</v>
      </c>
      <c r="D220" s="1">
        <v>44043</v>
      </c>
      <c r="E220">
        <v>0</v>
      </c>
      <c r="F220">
        <v>80.319999999999993</v>
      </c>
      <c r="G220" t="s">
        <v>12</v>
      </c>
      <c r="H220">
        <v>10609</v>
      </c>
      <c r="I220" s="1">
        <v>43983</v>
      </c>
      <c r="J220" t="s">
        <v>322</v>
      </c>
      <c r="K220" t="s">
        <v>314</v>
      </c>
      <c r="L220" s="1" t="str">
        <f>IFERROR(VLOOKUP(C220,pagamenti!#REF!,7,FALSE),"")</f>
        <v/>
      </c>
      <c r="M220" s="2" t="e">
        <f t="shared" si="13"/>
        <v>#VALUE!</v>
      </c>
      <c r="N220" s="2" t="e">
        <f t="shared" si="14"/>
        <v>#VALUE!</v>
      </c>
    </row>
    <row r="221" spans="1:14" x14ac:dyDescent="0.35">
      <c r="A221">
        <v>1024</v>
      </c>
      <c r="B221">
        <f t="shared" ref="B221:B252" si="15">COUNTIF($C$2:$C$474,C221)</f>
        <v>1</v>
      </c>
      <c r="C221" t="s">
        <v>922</v>
      </c>
      <c r="D221" s="1">
        <v>44001</v>
      </c>
      <c r="E221">
        <v>0</v>
      </c>
      <c r="F221">
        <v>87.55</v>
      </c>
      <c r="G221" t="s">
        <v>12</v>
      </c>
      <c r="H221">
        <v>66</v>
      </c>
      <c r="I221" s="1">
        <v>43986</v>
      </c>
      <c r="J221" t="s">
        <v>923</v>
      </c>
      <c r="K221" t="s">
        <v>892</v>
      </c>
      <c r="L221" s="1">
        <v>43986</v>
      </c>
      <c r="M221" s="2">
        <f t="shared" si="13"/>
        <v>-15</v>
      </c>
      <c r="N221" s="2">
        <f t="shared" si="14"/>
        <v>-1313.25</v>
      </c>
    </row>
    <row r="222" spans="1:14" x14ac:dyDescent="0.35">
      <c r="A222">
        <v>1025</v>
      </c>
      <c r="B222">
        <f t="shared" si="15"/>
        <v>1</v>
      </c>
      <c r="C222" t="s">
        <v>921</v>
      </c>
      <c r="D222" s="1">
        <v>44001</v>
      </c>
      <c r="E222">
        <v>0</v>
      </c>
      <c r="F222">
        <v>68.180000000000007</v>
      </c>
      <c r="G222" t="s">
        <v>12</v>
      </c>
      <c r="H222">
        <v>2022</v>
      </c>
      <c r="I222" s="1">
        <v>43986</v>
      </c>
      <c r="J222" t="s">
        <v>924</v>
      </c>
      <c r="K222" t="s">
        <v>892</v>
      </c>
      <c r="L222" s="1">
        <v>43988</v>
      </c>
      <c r="M222" s="2">
        <f t="shared" si="13"/>
        <v>-13</v>
      </c>
      <c r="N222" s="2">
        <f t="shared" si="14"/>
        <v>-886.34000000000015</v>
      </c>
    </row>
    <row r="223" spans="1:14" x14ac:dyDescent="0.35">
      <c r="A223">
        <v>1026</v>
      </c>
      <c r="B223">
        <f t="shared" si="15"/>
        <v>1</v>
      </c>
      <c r="C223" t="s">
        <v>919</v>
      </c>
      <c r="D223" s="1">
        <v>44001</v>
      </c>
      <c r="E223">
        <v>0</v>
      </c>
      <c r="F223">
        <v>43.89</v>
      </c>
      <c r="G223" t="s">
        <v>12</v>
      </c>
      <c r="H223">
        <v>8867</v>
      </c>
      <c r="I223" s="1">
        <v>43986</v>
      </c>
      <c r="J223" t="s">
        <v>925</v>
      </c>
      <c r="K223" t="s">
        <v>892</v>
      </c>
      <c r="L223" s="1">
        <v>43988</v>
      </c>
      <c r="M223" s="2">
        <f t="shared" si="13"/>
        <v>-13</v>
      </c>
      <c r="N223" s="2">
        <f t="shared" si="14"/>
        <v>-570.57000000000005</v>
      </c>
    </row>
    <row r="224" spans="1:14" x14ac:dyDescent="0.35">
      <c r="A224">
        <v>1027</v>
      </c>
      <c r="B224">
        <f t="shared" si="15"/>
        <v>1</v>
      </c>
      <c r="C224" t="s">
        <v>920</v>
      </c>
      <c r="D224" s="1">
        <v>44001</v>
      </c>
      <c r="E224">
        <v>0</v>
      </c>
      <c r="F224">
        <v>85.93</v>
      </c>
      <c r="G224" t="s">
        <v>12</v>
      </c>
      <c r="H224">
        <v>54866</v>
      </c>
      <c r="I224" s="1">
        <v>43986</v>
      </c>
      <c r="J224" t="s">
        <v>926</v>
      </c>
      <c r="K224" t="s">
        <v>892</v>
      </c>
      <c r="L224" s="1">
        <v>43988</v>
      </c>
      <c r="M224" s="2">
        <f t="shared" si="13"/>
        <v>-13</v>
      </c>
      <c r="N224" s="2">
        <f t="shared" si="14"/>
        <v>-1117.0900000000001</v>
      </c>
    </row>
    <row r="225" spans="1:14" x14ac:dyDescent="0.35">
      <c r="A225">
        <v>336</v>
      </c>
      <c r="B225">
        <f t="shared" si="15"/>
        <v>1</v>
      </c>
      <c r="C225" t="s">
        <v>286</v>
      </c>
      <c r="D225" s="1">
        <v>44017</v>
      </c>
      <c r="E225">
        <v>0</v>
      </c>
      <c r="F225">
        <v>283.89999999999998</v>
      </c>
      <c r="G225" t="s">
        <v>12</v>
      </c>
      <c r="H225">
        <v>21643</v>
      </c>
      <c r="I225" s="1">
        <v>43987</v>
      </c>
      <c r="J225" t="s">
        <v>287</v>
      </c>
      <c r="K225" t="s">
        <v>265</v>
      </c>
      <c r="L225" s="1" t="str">
        <f>IFERROR(VLOOKUP(C225,pagamenti!#REF!,7,FALSE),"")</f>
        <v/>
      </c>
      <c r="M225" s="2" t="e">
        <f t="shared" si="13"/>
        <v>#VALUE!</v>
      </c>
      <c r="N225" s="2" t="e">
        <f t="shared" si="14"/>
        <v>#VALUE!</v>
      </c>
    </row>
    <row r="226" spans="1:14" x14ac:dyDescent="0.35">
      <c r="A226">
        <v>627</v>
      </c>
      <c r="B226">
        <f t="shared" si="15"/>
        <v>1</v>
      </c>
      <c r="C226" t="s">
        <v>545</v>
      </c>
      <c r="D226" s="1">
        <v>44043</v>
      </c>
      <c r="E226">
        <v>0</v>
      </c>
      <c r="F226">
        <v>403.1</v>
      </c>
      <c r="G226" t="s">
        <v>482</v>
      </c>
      <c r="H226">
        <v>80071</v>
      </c>
      <c r="I226" s="1">
        <v>43987</v>
      </c>
      <c r="J226" t="s">
        <v>546</v>
      </c>
      <c r="K226" t="s">
        <v>534</v>
      </c>
      <c r="L226" s="1" t="str">
        <f>IFERROR(VLOOKUP(C226,pagamenti!#REF!,7,FALSE),"")</f>
        <v/>
      </c>
      <c r="M226" s="2" t="e">
        <f t="shared" si="13"/>
        <v>#VALUE!</v>
      </c>
      <c r="N226" s="2" t="e">
        <f t="shared" si="14"/>
        <v>#VALUE!</v>
      </c>
    </row>
    <row r="227" spans="1:14" x14ac:dyDescent="0.35">
      <c r="A227">
        <v>566</v>
      </c>
      <c r="B227">
        <f t="shared" si="15"/>
        <v>1</v>
      </c>
      <c r="C227" t="s">
        <v>499</v>
      </c>
      <c r="D227" s="1">
        <v>44004</v>
      </c>
      <c r="E227">
        <v>0</v>
      </c>
      <c r="F227">
        <v>13.1</v>
      </c>
      <c r="G227" t="s">
        <v>12</v>
      </c>
      <c r="H227">
        <v>25899</v>
      </c>
      <c r="I227" s="1">
        <v>43989</v>
      </c>
      <c r="J227" t="s">
        <v>500</v>
      </c>
      <c r="K227" t="s">
        <v>498</v>
      </c>
      <c r="L227" s="1" t="str">
        <f>IFERROR(VLOOKUP(C227,pagamenti!#REF!,7,FALSE),"")</f>
        <v/>
      </c>
      <c r="M227" s="2" t="e">
        <f t="shared" si="13"/>
        <v>#VALUE!</v>
      </c>
      <c r="N227" s="2" t="e">
        <f t="shared" si="14"/>
        <v>#VALUE!</v>
      </c>
    </row>
    <row r="228" spans="1:14" x14ac:dyDescent="0.35">
      <c r="A228">
        <v>734</v>
      </c>
      <c r="B228">
        <f t="shared" si="15"/>
        <v>1</v>
      </c>
      <c r="C228" t="s">
        <v>652</v>
      </c>
      <c r="D228" s="1">
        <v>44004</v>
      </c>
      <c r="E228">
        <v>0</v>
      </c>
      <c r="F228">
        <v>118.48</v>
      </c>
      <c r="G228" t="s">
        <v>12</v>
      </c>
      <c r="H228">
        <v>68740</v>
      </c>
      <c r="I228" s="1">
        <v>43989</v>
      </c>
      <c r="J228" t="s">
        <v>653</v>
      </c>
      <c r="K228" t="s">
        <v>617</v>
      </c>
      <c r="L228" s="1" t="str">
        <f>IFERROR(VLOOKUP(C228,pagamenti!#REF!,7,FALSE),"")</f>
        <v/>
      </c>
      <c r="M228" s="2" t="e">
        <f t="shared" si="13"/>
        <v>#VALUE!</v>
      </c>
      <c r="N228" s="2" t="e">
        <f t="shared" si="14"/>
        <v>#VALUE!</v>
      </c>
    </row>
    <row r="229" spans="1:14" x14ac:dyDescent="0.35">
      <c r="A229">
        <v>735</v>
      </c>
      <c r="B229">
        <f t="shared" si="15"/>
        <v>1</v>
      </c>
      <c r="C229" t="s">
        <v>654</v>
      </c>
      <c r="D229" s="1">
        <v>44004</v>
      </c>
      <c r="E229">
        <v>0</v>
      </c>
      <c r="F229">
        <v>129.99</v>
      </c>
      <c r="G229" t="s">
        <v>12</v>
      </c>
      <c r="H229">
        <v>68741</v>
      </c>
      <c r="I229" s="1">
        <v>43989</v>
      </c>
      <c r="J229" t="s">
        <v>655</v>
      </c>
      <c r="K229" t="s">
        <v>617</v>
      </c>
      <c r="L229" s="1" t="str">
        <f>IFERROR(VLOOKUP(C229,pagamenti!#REF!,7,FALSE),"")</f>
        <v/>
      </c>
      <c r="M229" s="2" t="e">
        <f t="shared" si="13"/>
        <v>#VALUE!</v>
      </c>
      <c r="N229" s="2" t="e">
        <f t="shared" si="14"/>
        <v>#VALUE!</v>
      </c>
    </row>
    <row r="230" spans="1:14" x14ac:dyDescent="0.35">
      <c r="A230">
        <v>736</v>
      </c>
      <c r="B230">
        <f t="shared" si="15"/>
        <v>1</v>
      </c>
      <c r="C230" t="s">
        <v>656</v>
      </c>
      <c r="D230" s="1">
        <v>44004</v>
      </c>
      <c r="E230">
        <v>0</v>
      </c>
      <c r="F230">
        <v>49.62</v>
      </c>
      <c r="G230" t="s">
        <v>12</v>
      </c>
      <c r="H230">
        <v>68742</v>
      </c>
      <c r="I230" s="1">
        <v>43989</v>
      </c>
      <c r="J230" t="s">
        <v>657</v>
      </c>
      <c r="K230" t="s">
        <v>617</v>
      </c>
      <c r="L230" s="1" t="str">
        <f>IFERROR(VLOOKUP(C230,pagamenti!#REF!,7,FALSE),"")</f>
        <v/>
      </c>
      <c r="M230" s="2" t="e">
        <f t="shared" si="13"/>
        <v>#VALUE!</v>
      </c>
      <c r="N230" s="2" t="e">
        <f t="shared" si="14"/>
        <v>#VALUE!</v>
      </c>
    </row>
    <row r="231" spans="1:14" x14ac:dyDescent="0.35">
      <c r="A231">
        <v>737</v>
      </c>
      <c r="B231">
        <f t="shared" si="15"/>
        <v>1</v>
      </c>
      <c r="C231" t="s">
        <v>658</v>
      </c>
      <c r="D231" s="1">
        <v>44004</v>
      </c>
      <c r="E231">
        <v>0</v>
      </c>
      <c r="F231">
        <v>58.79</v>
      </c>
      <c r="G231" t="s">
        <v>12</v>
      </c>
      <c r="H231">
        <v>68743</v>
      </c>
      <c r="I231" s="1">
        <v>43989</v>
      </c>
      <c r="J231" t="s">
        <v>659</v>
      </c>
      <c r="K231" t="s">
        <v>617</v>
      </c>
      <c r="L231" s="1" t="str">
        <f>IFERROR(VLOOKUP(C231,pagamenti!#REF!,7,FALSE),"")</f>
        <v/>
      </c>
      <c r="M231" s="2" t="e">
        <f t="shared" si="13"/>
        <v>#VALUE!</v>
      </c>
      <c r="N231" s="2" t="e">
        <f t="shared" si="14"/>
        <v>#VALUE!</v>
      </c>
    </row>
    <row r="232" spans="1:14" x14ac:dyDescent="0.35">
      <c r="A232">
        <v>738</v>
      </c>
      <c r="B232">
        <f t="shared" si="15"/>
        <v>1</v>
      </c>
      <c r="C232" t="s">
        <v>660</v>
      </c>
      <c r="D232" s="1">
        <v>44004</v>
      </c>
      <c r="E232">
        <v>0</v>
      </c>
      <c r="F232">
        <v>452.62</v>
      </c>
      <c r="G232" t="s">
        <v>12</v>
      </c>
      <c r="H232">
        <v>68744</v>
      </c>
      <c r="I232" s="1">
        <v>43989</v>
      </c>
      <c r="J232" t="s">
        <v>661</v>
      </c>
      <c r="K232" t="s">
        <v>617</v>
      </c>
      <c r="L232" s="1" t="str">
        <f>IFERROR(VLOOKUP(C232,pagamenti!#REF!,7,FALSE),"")</f>
        <v/>
      </c>
      <c r="M232" s="2" t="e">
        <f t="shared" si="13"/>
        <v>#VALUE!</v>
      </c>
      <c r="N232" s="2" t="e">
        <f t="shared" si="14"/>
        <v>#VALUE!</v>
      </c>
    </row>
    <row r="233" spans="1:14" x14ac:dyDescent="0.35">
      <c r="A233">
        <v>739</v>
      </c>
      <c r="B233">
        <f t="shared" si="15"/>
        <v>1</v>
      </c>
      <c r="C233" t="s">
        <v>662</v>
      </c>
      <c r="D233" s="1">
        <v>44004</v>
      </c>
      <c r="E233">
        <v>0</v>
      </c>
      <c r="F233">
        <v>339.7</v>
      </c>
      <c r="G233" t="s">
        <v>12</v>
      </c>
      <c r="H233">
        <v>68745</v>
      </c>
      <c r="I233" s="1">
        <v>43989</v>
      </c>
      <c r="J233" t="s">
        <v>663</v>
      </c>
      <c r="K233" t="s">
        <v>617</v>
      </c>
      <c r="L233" s="1" t="str">
        <f>IFERROR(VLOOKUP(C233,pagamenti!#REF!,7,FALSE),"")</f>
        <v/>
      </c>
      <c r="M233" s="2" t="e">
        <f t="shared" si="13"/>
        <v>#VALUE!</v>
      </c>
      <c r="N233" s="2" t="e">
        <f t="shared" si="14"/>
        <v>#VALUE!</v>
      </c>
    </row>
    <row r="234" spans="1:14" x14ac:dyDescent="0.35">
      <c r="A234">
        <v>687</v>
      </c>
      <c r="B234">
        <f t="shared" si="15"/>
        <v>1</v>
      </c>
      <c r="C234" t="s">
        <v>603</v>
      </c>
      <c r="D234" s="1">
        <v>44043</v>
      </c>
      <c r="E234">
        <v>0</v>
      </c>
      <c r="F234">
        <v>478.89</v>
      </c>
      <c r="G234" t="s">
        <v>482</v>
      </c>
      <c r="H234">
        <v>448620</v>
      </c>
      <c r="I234" s="1">
        <v>43990</v>
      </c>
      <c r="J234" t="s">
        <v>604</v>
      </c>
      <c r="K234" t="s">
        <v>588</v>
      </c>
      <c r="L234" s="1" t="str">
        <f>IFERROR(VLOOKUP(C234,pagamenti!#REF!,7,FALSE),"")</f>
        <v/>
      </c>
      <c r="M234" s="2" t="e">
        <f t="shared" si="13"/>
        <v>#VALUE!</v>
      </c>
      <c r="N234" s="2" t="e">
        <f t="shared" si="14"/>
        <v>#VALUE!</v>
      </c>
    </row>
    <row r="235" spans="1:14" x14ac:dyDescent="0.35">
      <c r="A235">
        <v>916</v>
      </c>
      <c r="B235">
        <f t="shared" si="15"/>
        <v>1</v>
      </c>
      <c r="C235" t="s">
        <v>817</v>
      </c>
      <c r="D235" s="1">
        <v>43994</v>
      </c>
      <c r="E235">
        <v>0</v>
      </c>
      <c r="F235">
        <v>3266.67</v>
      </c>
      <c r="G235" t="s">
        <v>10</v>
      </c>
      <c r="H235">
        <v>5</v>
      </c>
      <c r="I235" s="1">
        <v>43994</v>
      </c>
      <c r="J235" t="s">
        <v>818</v>
      </c>
      <c r="K235" t="s">
        <v>819</v>
      </c>
      <c r="L235" s="1" t="str">
        <f>IFERROR(VLOOKUP(C235,pagamenti!#REF!,7,FALSE),"")</f>
        <v/>
      </c>
      <c r="M235" s="2" t="e">
        <f t="shared" si="13"/>
        <v>#VALUE!</v>
      </c>
      <c r="N235" s="2" t="e">
        <f t="shared" si="14"/>
        <v>#VALUE!</v>
      </c>
    </row>
    <row r="236" spans="1:14" x14ac:dyDescent="0.35">
      <c r="A236">
        <v>824</v>
      </c>
      <c r="B236">
        <f t="shared" si="15"/>
        <v>1</v>
      </c>
      <c r="C236" t="s">
        <v>739</v>
      </c>
      <c r="D236" s="1">
        <v>44027</v>
      </c>
      <c r="E236">
        <v>0</v>
      </c>
      <c r="F236">
        <v>51.15</v>
      </c>
      <c r="G236" t="s">
        <v>12</v>
      </c>
      <c r="H236">
        <v>3096</v>
      </c>
      <c r="I236" s="1">
        <v>43997</v>
      </c>
      <c r="J236" t="s">
        <v>740</v>
      </c>
      <c r="K236" t="s">
        <v>728</v>
      </c>
      <c r="L236" s="1" t="str">
        <f>IFERROR(VLOOKUP(C236,pagamenti!#REF!,7,FALSE),"")</f>
        <v/>
      </c>
      <c r="M236" s="2" t="e">
        <f t="shared" si="13"/>
        <v>#VALUE!</v>
      </c>
      <c r="N236" s="2" t="e">
        <f t="shared" si="14"/>
        <v>#VALUE!</v>
      </c>
    </row>
    <row r="237" spans="1:14" x14ac:dyDescent="0.35">
      <c r="A237">
        <v>362</v>
      </c>
      <c r="B237">
        <f t="shared" si="15"/>
        <v>3</v>
      </c>
      <c r="C237" t="s">
        <v>98</v>
      </c>
      <c r="D237" s="1">
        <v>44028</v>
      </c>
      <c r="E237">
        <v>0</v>
      </c>
      <c r="F237">
        <v>250</v>
      </c>
      <c r="G237" t="s">
        <v>12</v>
      </c>
      <c r="H237">
        <v>185</v>
      </c>
      <c r="I237" s="1">
        <v>43998</v>
      </c>
      <c r="J237" t="s">
        <v>312</v>
      </c>
      <c r="K237" t="s">
        <v>313</v>
      </c>
      <c r="L237" s="1">
        <v>44067</v>
      </c>
      <c r="M237" s="2">
        <f t="shared" si="13"/>
        <v>39</v>
      </c>
      <c r="N237" s="2">
        <f t="shared" si="14"/>
        <v>9750</v>
      </c>
    </row>
    <row r="238" spans="1:14" x14ac:dyDescent="0.35">
      <c r="A238">
        <v>957</v>
      </c>
      <c r="B238">
        <f t="shared" si="15"/>
        <v>1</v>
      </c>
      <c r="C238" t="s">
        <v>860</v>
      </c>
      <c r="D238" s="1">
        <v>44029</v>
      </c>
      <c r="E238">
        <v>0</v>
      </c>
      <c r="F238">
        <v>80</v>
      </c>
      <c r="G238" t="s">
        <v>12</v>
      </c>
      <c r="H238">
        <v>174</v>
      </c>
      <c r="I238" s="1">
        <v>43999</v>
      </c>
      <c r="J238" t="s">
        <v>861</v>
      </c>
      <c r="K238" t="s">
        <v>854</v>
      </c>
      <c r="L238" s="1" t="str">
        <f>IFERROR(VLOOKUP(C238,pagamenti!#REF!,7,FALSE),"")</f>
        <v/>
      </c>
      <c r="M238" s="2" t="e">
        <f t="shared" si="13"/>
        <v>#VALUE!</v>
      </c>
      <c r="N238" s="2" t="e">
        <f t="shared" si="14"/>
        <v>#VALUE!</v>
      </c>
    </row>
    <row r="239" spans="1:14" x14ac:dyDescent="0.35">
      <c r="A239">
        <v>450</v>
      </c>
      <c r="B239">
        <f t="shared" si="15"/>
        <v>1</v>
      </c>
      <c r="C239" t="s">
        <v>392</v>
      </c>
      <c r="D239" s="1">
        <v>44031</v>
      </c>
      <c r="E239">
        <v>0</v>
      </c>
      <c r="F239">
        <v>200</v>
      </c>
      <c r="G239" t="s">
        <v>12</v>
      </c>
      <c r="H239">
        <v>1104</v>
      </c>
      <c r="I239" s="1">
        <v>44001</v>
      </c>
      <c r="J239" t="s">
        <v>393</v>
      </c>
      <c r="K239" t="s">
        <v>394</v>
      </c>
      <c r="L239" s="1" t="str">
        <f>IFERROR(VLOOKUP(C239,pagamenti!#REF!,7,FALSE),"")</f>
        <v/>
      </c>
      <c r="M239" s="2" t="e">
        <f t="shared" si="13"/>
        <v>#VALUE!</v>
      </c>
      <c r="N239" s="2" t="e">
        <f t="shared" si="14"/>
        <v>#VALUE!</v>
      </c>
    </row>
    <row r="240" spans="1:14" x14ac:dyDescent="0.35">
      <c r="A240">
        <v>339</v>
      </c>
      <c r="B240">
        <f t="shared" si="15"/>
        <v>1</v>
      </c>
      <c r="C240" t="s">
        <v>288</v>
      </c>
      <c r="D240" s="1">
        <v>44032</v>
      </c>
      <c r="E240">
        <v>0</v>
      </c>
      <c r="F240">
        <v>23.9</v>
      </c>
      <c r="G240" t="s">
        <v>12</v>
      </c>
      <c r="H240">
        <v>826</v>
      </c>
      <c r="I240" s="1">
        <v>44002</v>
      </c>
      <c r="J240" t="s">
        <v>289</v>
      </c>
      <c r="K240" t="s">
        <v>265</v>
      </c>
      <c r="L240" s="1">
        <v>44004</v>
      </c>
      <c r="M240" s="2">
        <f t="shared" si="13"/>
        <v>-28</v>
      </c>
      <c r="N240" s="2">
        <f t="shared" si="14"/>
        <v>-669.19999999999993</v>
      </c>
    </row>
    <row r="241" spans="1:19" x14ac:dyDescent="0.35">
      <c r="A241">
        <v>920</v>
      </c>
      <c r="B241">
        <f t="shared" si="15"/>
        <v>1</v>
      </c>
      <c r="C241" t="s">
        <v>821</v>
      </c>
      <c r="D241" s="1">
        <v>44022</v>
      </c>
      <c r="E241">
        <v>0</v>
      </c>
      <c r="F241">
        <v>60</v>
      </c>
      <c r="G241" t="s">
        <v>12</v>
      </c>
      <c r="H241">
        <v>362</v>
      </c>
      <c r="I241" s="1">
        <v>44007</v>
      </c>
      <c r="J241" t="s">
        <v>822</v>
      </c>
      <c r="K241" t="s">
        <v>823</v>
      </c>
      <c r="L241" s="1">
        <v>44007</v>
      </c>
      <c r="M241" s="2">
        <f t="shared" si="13"/>
        <v>-15</v>
      </c>
      <c r="N241" s="2">
        <f t="shared" si="14"/>
        <v>-900</v>
      </c>
    </row>
    <row r="242" spans="1:19" x14ac:dyDescent="0.35">
      <c r="A242">
        <v>649</v>
      </c>
      <c r="B242">
        <f t="shared" si="15"/>
        <v>1</v>
      </c>
      <c r="C242" t="s">
        <v>567</v>
      </c>
      <c r="D242" s="1">
        <v>44043</v>
      </c>
      <c r="E242">
        <v>0</v>
      </c>
      <c r="F242">
        <v>556.5</v>
      </c>
      <c r="G242" t="s">
        <v>12</v>
      </c>
      <c r="H242">
        <v>2109</v>
      </c>
      <c r="I242" s="1">
        <v>44007</v>
      </c>
      <c r="J242" t="s">
        <v>568</v>
      </c>
      <c r="K242" t="s">
        <v>569</v>
      </c>
      <c r="L242" s="1" t="str">
        <f>IFERROR(VLOOKUP(C242,pagamenti!#REF!,7,FALSE),"")</f>
        <v/>
      </c>
      <c r="M242" s="2" t="e">
        <f t="shared" si="13"/>
        <v>#VALUE!</v>
      </c>
      <c r="N242" s="2" t="e">
        <f t="shared" si="14"/>
        <v>#VALUE!</v>
      </c>
    </row>
    <row r="243" spans="1:19" x14ac:dyDescent="0.35">
      <c r="A243">
        <v>857</v>
      </c>
      <c r="B243">
        <f t="shared" si="15"/>
        <v>1</v>
      </c>
      <c r="C243" t="s">
        <v>768</v>
      </c>
      <c r="D243" s="1">
        <v>44022</v>
      </c>
      <c r="E243">
        <v>0</v>
      </c>
      <c r="F243">
        <v>59</v>
      </c>
      <c r="G243" t="s">
        <v>12</v>
      </c>
      <c r="H243">
        <v>16468</v>
      </c>
      <c r="I243" s="1">
        <v>44007</v>
      </c>
      <c r="J243" t="s">
        <v>769</v>
      </c>
      <c r="K243" t="s">
        <v>770</v>
      </c>
      <c r="L243" s="1" t="str">
        <f>IFERROR(VLOOKUP(C243,pagamenti!#REF!,7,FALSE),"")</f>
        <v/>
      </c>
      <c r="M243" s="2" t="e">
        <f t="shared" si="13"/>
        <v>#VALUE!</v>
      </c>
      <c r="N243" s="2" t="e">
        <f t="shared" si="14"/>
        <v>#VALUE!</v>
      </c>
    </row>
    <row r="244" spans="1:19" x14ac:dyDescent="0.35">
      <c r="A244">
        <v>462</v>
      </c>
      <c r="B244">
        <f t="shared" si="15"/>
        <v>2</v>
      </c>
      <c r="C244" t="s">
        <v>105</v>
      </c>
      <c r="D244" s="1">
        <v>44043</v>
      </c>
      <c r="E244">
        <v>0</v>
      </c>
      <c r="F244">
        <v>735</v>
      </c>
      <c r="G244" t="s">
        <v>12</v>
      </c>
      <c r="H244">
        <v>211</v>
      </c>
      <c r="I244" s="1">
        <v>44011</v>
      </c>
      <c r="J244" t="s">
        <v>398</v>
      </c>
      <c r="K244" t="s">
        <v>397</v>
      </c>
      <c r="L244" s="1">
        <v>44011</v>
      </c>
      <c r="M244" s="2">
        <f t="shared" si="13"/>
        <v>-32</v>
      </c>
      <c r="N244" s="2">
        <f t="shared" si="14"/>
        <v>-23520</v>
      </c>
    </row>
    <row r="245" spans="1:19" x14ac:dyDescent="0.35">
      <c r="A245">
        <v>153</v>
      </c>
      <c r="B245">
        <f t="shared" si="15"/>
        <v>1</v>
      </c>
      <c r="C245" t="s">
        <v>127</v>
      </c>
      <c r="D245" s="1">
        <v>44043</v>
      </c>
      <c r="E245">
        <v>0</v>
      </c>
      <c r="F245">
        <v>2014.87</v>
      </c>
      <c r="G245" t="s">
        <v>12</v>
      </c>
      <c r="H245">
        <v>356</v>
      </c>
      <c r="I245" s="1">
        <v>44012</v>
      </c>
      <c r="J245" t="s">
        <v>128</v>
      </c>
      <c r="K245" t="s">
        <v>13</v>
      </c>
      <c r="L245" s="1" t="str">
        <f>IFERROR(VLOOKUP(C245,pagamenti!#REF!,7,FALSE),"")</f>
        <v/>
      </c>
      <c r="M245" s="2" t="e">
        <f t="shared" si="13"/>
        <v>#VALUE!</v>
      </c>
      <c r="N245" s="2" t="e">
        <f t="shared" si="14"/>
        <v>#VALUE!</v>
      </c>
    </row>
    <row r="246" spans="1:19" x14ac:dyDescent="0.35">
      <c r="A246">
        <v>154</v>
      </c>
      <c r="B246">
        <f t="shared" si="15"/>
        <v>1</v>
      </c>
      <c r="C246" t="s">
        <v>129</v>
      </c>
      <c r="D246" s="1">
        <v>44043</v>
      </c>
      <c r="E246">
        <v>0</v>
      </c>
      <c r="F246">
        <v>811.78</v>
      </c>
      <c r="G246" t="s">
        <v>12</v>
      </c>
      <c r="H246">
        <v>357</v>
      </c>
      <c r="I246" s="1">
        <v>44012</v>
      </c>
      <c r="J246" t="s">
        <v>130</v>
      </c>
      <c r="K246" t="s">
        <v>13</v>
      </c>
      <c r="L246" s="1" t="str">
        <f>IFERROR(VLOOKUP(C246,pagamenti!#REF!,7,FALSE),"")</f>
        <v/>
      </c>
      <c r="M246" s="2" t="e">
        <f t="shared" si="13"/>
        <v>#VALUE!</v>
      </c>
      <c r="N246" s="2" t="e">
        <f t="shared" si="14"/>
        <v>#VALUE!</v>
      </c>
    </row>
    <row r="247" spans="1:19" x14ac:dyDescent="0.35">
      <c r="A247">
        <v>155</v>
      </c>
      <c r="B247">
        <f t="shared" si="15"/>
        <v>1</v>
      </c>
      <c r="C247" t="s">
        <v>131</v>
      </c>
      <c r="D247" s="1">
        <v>44043</v>
      </c>
      <c r="E247">
        <v>0</v>
      </c>
      <c r="F247">
        <v>82.09</v>
      </c>
      <c r="G247" t="s">
        <v>12</v>
      </c>
      <c r="H247">
        <v>397</v>
      </c>
      <c r="I247" s="1">
        <v>44012</v>
      </c>
      <c r="J247" t="s">
        <v>132</v>
      </c>
      <c r="K247" t="s">
        <v>13</v>
      </c>
      <c r="L247" s="1" t="str">
        <f>IFERROR(VLOOKUP(C247,pagamenti!#REF!,7,FALSE),"")</f>
        <v/>
      </c>
      <c r="M247" s="2" t="e">
        <f t="shared" si="13"/>
        <v>#VALUE!</v>
      </c>
      <c r="N247" s="2" t="e">
        <f t="shared" si="14"/>
        <v>#VALUE!</v>
      </c>
    </row>
    <row r="248" spans="1:19" x14ac:dyDescent="0.35">
      <c r="A248">
        <v>156</v>
      </c>
      <c r="B248">
        <f t="shared" si="15"/>
        <v>2</v>
      </c>
      <c r="C248" t="s">
        <v>133</v>
      </c>
      <c r="D248" s="1">
        <v>44043</v>
      </c>
      <c r="E248">
        <v>0</v>
      </c>
      <c r="F248">
        <v>27.76</v>
      </c>
      <c r="G248" t="s">
        <v>12</v>
      </c>
      <c r="H248">
        <v>398</v>
      </c>
      <c r="I248" s="1">
        <v>44012</v>
      </c>
      <c r="J248" t="s">
        <v>134</v>
      </c>
      <c r="K248" t="s">
        <v>13</v>
      </c>
      <c r="L248" s="1" t="str">
        <f>IFERROR(VLOOKUP(C248,pagamenti!#REF!,7,FALSE),"")</f>
        <v/>
      </c>
      <c r="M248" s="2" t="e">
        <f t="shared" si="13"/>
        <v>#VALUE!</v>
      </c>
      <c r="N248" s="2" t="e">
        <f t="shared" si="14"/>
        <v>#VALUE!</v>
      </c>
    </row>
    <row r="249" spans="1:19" x14ac:dyDescent="0.35">
      <c r="A249">
        <v>157</v>
      </c>
      <c r="B249">
        <f t="shared" si="15"/>
        <v>1</v>
      </c>
      <c r="C249" t="s">
        <v>135</v>
      </c>
      <c r="D249" s="1">
        <v>44043</v>
      </c>
      <c r="E249">
        <v>0</v>
      </c>
      <c r="F249">
        <v>13456.38</v>
      </c>
      <c r="G249" t="s">
        <v>12</v>
      </c>
      <c r="H249">
        <v>400</v>
      </c>
      <c r="I249" s="1">
        <v>44012</v>
      </c>
      <c r="J249" t="s">
        <v>136</v>
      </c>
      <c r="K249" t="s">
        <v>13</v>
      </c>
      <c r="L249" s="1" t="str">
        <f>IFERROR(VLOOKUP(C249,pagamenti!#REF!,7,FALSE),"")</f>
        <v/>
      </c>
      <c r="M249" s="2" t="e">
        <f t="shared" si="13"/>
        <v>#VALUE!</v>
      </c>
      <c r="N249" s="2" t="e">
        <f t="shared" si="14"/>
        <v>#VALUE!</v>
      </c>
    </row>
    <row r="250" spans="1:19" x14ac:dyDescent="0.35">
      <c r="A250">
        <v>158</v>
      </c>
      <c r="B250">
        <f t="shared" si="15"/>
        <v>1</v>
      </c>
      <c r="C250" t="s">
        <v>137</v>
      </c>
      <c r="D250" s="1">
        <v>44043</v>
      </c>
      <c r="E250">
        <v>0</v>
      </c>
      <c r="F250">
        <v>2298.0300000000002</v>
      </c>
      <c r="G250" t="s">
        <v>12</v>
      </c>
      <c r="H250">
        <v>403</v>
      </c>
      <c r="I250" s="1">
        <v>44012</v>
      </c>
      <c r="J250" t="s">
        <v>138</v>
      </c>
      <c r="K250" t="s">
        <v>13</v>
      </c>
      <c r="L250" s="1" t="str">
        <f>IFERROR(VLOOKUP(C250,pagamenti!#REF!,7,FALSE),"")</f>
        <v/>
      </c>
      <c r="M250" s="2" t="e">
        <f t="shared" si="13"/>
        <v>#VALUE!</v>
      </c>
      <c r="N250" s="2" t="e">
        <f t="shared" si="14"/>
        <v>#VALUE!</v>
      </c>
    </row>
    <row r="251" spans="1:19" x14ac:dyDescent="0.35">
      <c r="A251">
        <v>983</v>
      </c>
      <c r="B251">
        <f t="shared" si="15"/>
        <v>1</v>
      </c>
      <c r="C251" t="s">
        <v>878</v>
      </c>
      <c r="D251" s="1">
        <v>44042</v>
      </c>
      <c r="E251">
        <v>0</v>
      </c>
      <c r="F251">
        <v>1287.5999999999999</v>
      </c>
      <c r="G251" t="s">
        <v>12</v>
      </c>
      <c r="H251">
        <v>506</v>
      </c>
      <c r="I251" s="1">
        <v>44012</v>
      </c>
      <c r="J251" t="s">
        <v>879</v>
      </c>
      <c r="K251" t="s">
        <v>864</v>
      </c>
      <c r="L251" s="1" t="str">
        <f>IFERROR(VLOOKUP(C251,pagamenti!#REF!,7,FALSE),"")</f>
        <v/>
      </c>
      <c r="M251" s="2" t="e">
        <f t="shared" si="13"/>
        <v>#VALUE!</v>
      </c>
      <c r="N251" s="2" t="e">
        <f t="shared" si="14"/>
        <v>#VALUE!</v>
      </c>
    </row>
    <row r="252" spans="1:19" ht="15" thickBot="1" x14ac:dyDescent="0.4">
      <c r="A252">
        <v>397</v>
      </c>
      <c r="B252">
        <f t="shared" si="15"/>
        <v>1</v>
      </c>
      <c r="C252" t="s">
        <v>344</v>
      </c>
      <c r="D252" s="1">
        <v>44042</v>
      </c>
      <c r="E252">
        <v>0</v>
      </c>
      <c r="F252">
        <v>167</v>
      </c>
      <c r="G252" t="s">
        <v>12</v>
      </c>
      <c r="H252">
        <v>1018</v>
      </c>
      <c r="I252" s="1">
        <v>44012</v>
      </c>
      <c r="J252" t="s">
        <v>345</v>
      </c>
      <c r="K252" t="s">
        <v>337</v>
      </c>
      <c r="L252" s="1" t="str">
        <f>IFERROR(VLOOKUP(C252,pagamenti!#REF!,7,FALSE),"")</f>
        <v/>
      </c>
      <c r="M252" s="2" t="e">
        <f t="shared" si="13"/>
        <v>#VALUE!</v>
      </c>
      <c r="N252" s="2" t="e">
        <f t="shared" si="14"/>
        <v>#VALUE!</v>
      </c>
    </row>
    <row r="253" spans="1:19" ht="15" thickBot="1" x14ac:dyDescent="0.4">
      <c r="D253" s="1"/>
      <c r="I253" s="1"/>
      <c r="M253" s="2"/>
      <c r="O253" s="6">
        <f>SUM(F157:F252)</f>
        <v>145465.52999999997</v>
      </c>
      <c r="P253" s="6" t="e">
        <f>SUM(M157:M252)</f>
        <v>#VALUE!</v>
      </c>
      <c r="Q253" s="6" t="e">
        <f>SUM(N157:N252)</f>
        <v>#VALUE!</v>
      </c>
      <c r="R253" s="7" t="e">
        <f>+Q253/O253</f>
        <v>#VALUE!</v>
      </c>
      <c r="S253" s="9" t="s">
        <v>979</v>
      </c>
    </row>
    <row r="254" spans="1:19" x14ac:dyDescent="0.35">
      <c r="D254" s="1"/>
      <c r="I254" s="1"/>
      <c r="M254" s="2"/>
    </row>
    <row r="255" spans="1:19" x14ac:dyDescent="0.35">
      <c r="A255">
        <v>498</v>
      </c>
      <c r="B255">
        <f t="shared" ref="B255:B286" si="16">COUNTIF($C$2:$C$474,C255)</f>
        <v>1</v>
      </c>
      <c r="C255" t="s">
        <v>442</v>
      </c>
      <c r="D255" s="1">
        <v>44028</v>
      </c>
      <c r="E255">
        <v>0</v>
      </c>
      <c r="F255">
        <v>750</v>
      </c>
      <c r="G255" t="s">
        <v>12</v>
      </c>
      <c r="H255">
        <v>19546</v>
      </c>
      <c r="I255" s="1">
        <v>44013</v>
      </c>
      <c r="J255" t="s">
        <v>443</v>
      </c>
      <c r="K255" t="s">
        <v>431</v>
      </c>
      <c r="L255" s="1" t="str">
        <f>IFERROR(VLOOKUP(C255,pagamenti!#REF!,7,FALSE),"")</f>
        <v/>
      </c>
      <c r="M255" s="2" t="e">
        <f t="shared" si="13"/>
        <v>#VALUE!</v>
      </c>
      <c r="N255" s="2" t="e">
        <f t="shared" si="14"/>
        <v>#VALUE!</v>
      </c>
    </row>
    <row r="256" spans="1:19" x14ac:dyDescent="0.35">
      <c r="A256">
        <v>280</v>
      </c>
      <c r="B256">
        <f t="shared" si="16"/>
        <v>1</v>
      </c>
      <c r="C256" t="s">
        <v>240</v>
      </c>
      <c r="D256" s="1">
        <v>44045</v>
      </c>
      <c r="E256">
        <v>0</v>
      </c>
      <c r="F256">
        <v>22832.2</v>
      </c>
      <c r="G256" t="s">
        <v>12</v>
      </c>
      <c r="H256">
        <v>29</v>
      </c>
      <c r="I256" s="1">
        <v>44014</v>
      </c>
      <c r="J256" t="s">
        <v>241</v>
      </c>
      <c r="K256" t="s">
        <v>230</v>
      </c>
      <c r="L256" s="1" t="str">
        <f>IFERROR(VLOOKUP(C256,pagamenti!#REF!,7,FALSE),"")</f>
        <v/>
      </c>
      <c r="M256" s="2" t="e">
        <f t="shared" si="13"/>
        <v>#VALUE!</v>
      </c>
      <c r="N256" s="2" t="e">
        <f t="shared" si="14"/>
        <v>#VALUE!</v>
      </c>
    </row>
    <row r="257" spans="1:14" x14ac:dyDescent="0.35">
      <c r="A257">
        <v>1070</v>
      </c>
      <c r="B257">
        <f t="shared" si="16"/>
        <v>2</v>
      </c>
      <c r="C257" t="s">
        <v>857</v>
      </c>
      <c r="D257" s="1">
        <v>44045</v>
      </c>
      <c r="E257">
        <v>0</v>
      </c>
      <c r="F257">
        <v>176</v>
      </c>
      <c r="G257" t="s">
        <v>12</v>
      </c>
      <c r="H257">
        <v>79</v>
      </c>
      <c r="I257" s="1">
        <v>44014</v>
      </c>
      <c r="J257" t="s">
        <v>968</v>
      </c>
      <c r="K257" t="s">
        <v>964</v>
      </c>
      <c r="L257" s="1">
        <v>44067</v>
      </c>
      <c r="M257" s="2">
        <f t="shared" si="13"/>
        <v>22</v>
      </c>
      <c r="N257" s="2">
        <f t="shared" si="14"/>
        <v>3872</v>
      </c>
    </row>
    <row r="258" spans="1:14" x14ac:dyDescent="0.35">
      <c r="A258">
        <v>959</v>
      </c>
      <c r="B258">
        <f t="shared" si="16"/>
        <v>1</v>
      </c>
      <c r="C258" t="s">
        <v>97</v>
      </c>
      <c r="D258" s="1">
        <v>44045</v>
      </c>
      <c r="E258">
        <v>0</v>
      </c>
      <c r="F258">
        <v>490</v>
      </c>
      <c r="G258" t="s">
        <v>12</v>
      </c>
      <c r="H258">
        <v>184</v>
      </c>
      <c r="I258" s="1">
        <v>44014</v>
      </c>
      <c r="J258" t="s">
        <v>862</v>
      </c>
      <c r="K258" t="s">
        <v>854</v>
      </c>
      <c r="L258" s="1">
        <v>44067</v>
      </c>
      <c r="M258" s="2">
        <f t="shared" si="13"/>
        <v>22</v>
      </c>
      <c r="N258" s="2">
        <f t="shared" si="14"/>
        <v>10780</v>
      </c>
    </row>
    <row r="259" spans="1:14" x14ac:dyDescent="0.35">
      <c r="A259">
        <v>960</v>
      </c>
      <c r="B259">
        <f t="shared" si="16"/>
        <v>3</v>
      </c>
      <c r="C259" t="s">
        <v>98</v>
      </c>
      <c r="D259" s="1">
        <v>44045</v>
      </c>
      <c r="E259">
        <v>0</v>
      </c>
      <c r="F259">
        <v>144</v>
      </c>
      <c r="G259" t="s">
        <v>12</v>
      </c>
      <c r="H259">
        <v>185</v>
      </c>
      <c r="I259" s="1">
        <v>44014</v>
      </c>
      <c r="J259" t="s">
        <v>863</v>
      </c>
      <c r="K259" t="s">
        <v>854</v>
      </c>
      <c r="L259" s="1">
        <v>44067</v>
      </c>
      <c r="M259" s="2">
        <f t="shared" si="13"/>
        <v>22</v>
      </c>
      <c r="N259" s="2">
        <f t="shared" si="14"/>
        <v>3168</v>
      </c>
    </row>
    <row r="260" spans="1:14" x14ac:dyDescent="0.35">
      <c r="A260">
        <v>1028</v>
      </c>
      <c r="B260">
        <f t="shared" si="16"/>
        <v>1</v>
      </c>
      <c r="C260" t="s">
        <v>927</v>
      </c>
      <c r="D260" s="1">
        <v>44031</v>
      </c>
      <c r="E260">
        <v>0</v>
      </c>
      <c r="F260">
        <v>62.27</v>
      </c>
      <c r="G260" t="s">
        <v>12</v>
      </c>
      <c r="H260">
        <v>202466</v>
      </c>
      <c r="I260" s="1">
        <v>44016</v>
      </c>
      <c r="J260" t="s">
        <v>928</v>
      </c>
      <c r="K260" t="s">
        <v>892</v>
      </c>
      <c r="L260" s="1" t="str">
        <f>IFERROR(VLOOKUP(C260,pagamenti!#REF!,7,FALSE),"")</f>
        <v/>
      </c>
      <c r="M260" s="2" t="e">
        <f t="shared" si="13"/>
        <v>#VALUE!</v>
      </c>
      <c r="N260" s="2" t="e">
        <f t="shared" si="14"/>
        <v>#VALUE!</v>
      </c>
    </row>
    <row r="261" spans="1:14" x14ac:dyDescent="0.35">
      <c r="A261">
        <v>629</v>
      </c>
      <c r="B261">
        <f t="shared" si="16"/>
        <v>1</v>
      </c>
      <c r="C261" t="s">
        <v>547</v>
      </c>
      <c r="D261" s="1">
        <v>44074</v>
      </c>
      <c r="E261">
        <v>0</v>
      </c>
      <c r="F261">
        <v>384.03</v>
      </c>
      <c r="G261" t="s">
        <v>482</v>
      </c>
      <c r="H261">
        <v>99045</v>
      </c>
      <c r="I261" s="1">
        <v>44018</v>
      </c>
      <c r="J261" t="s">
        <v>548</v>
      </c>
      <c r="K261" t="s">
        <v>534</v>
      </c>
      <c r="L261" s="1" t="str">
        <f>IFERROR(VLOOKUP(C261,pagamenti!#REF!,7,FALSE),"")</f>
        <v/>
      </c>
      <c r="M261" s="2" t="e">
        <f t="shared" si="13"/>
        <v>#VALUE!</v>
      </c>
      <c r="N261" s="2" t="e">
        <f t="shared" si="14"/>
        <v>#VALUE!</v>
      </c>
    </row>
    <row r="262" spans="1:14" x14ac:dyDescent="0.35">
      <c r="A262">
        <v>1030</v>
      </c>
      <c r="B262">
        <f t="shared" si="16"/>
        <v>1</v>
      </c>
      <c r="C262" t="s">
        <v>929</v>
      </c>
      <c r="D262" s="1">
        <v>44033</v>
      </c>
      <c r="E262">
        <v>0</v>
      </c>
      <c r="F262">
        <v>64.17</v>
      </c>
      <c r="G262" t="s">
        <v>12</v>
      </c>
      <c r="H262">
        <v>419466</v>
      </c>
      <c r="I262" s="1">
        <v>44018</v>
      </c>
      <c r="J262" t="s">
        <v>930</v>
      </c>
      <c r="K262" t="s">
        <v>892</v>
      </c>
      <c r="L262" s="1" t="str">
        <f>IFERROR(VLOOKUP(C262,pagamenti!#REF!,7,FALSE),"")</f>
        <v/>
      </c>
      <c r="M262" s="2" t="e">
        <f t="shared" si="13"/>
        <v>#VALUE!</v>
      </c>
      <c r="N262" s="2" t="e">
        <f t="shared" si="14"/>
        <v>#VALUE!</v>
      </c>
    </row>
    <row r="263" spans="1:14" x14ac:dyDescent="0.35">
      <c r="A263">
        <v>689</v>
      </c>
      <c r="B263">
        <f t="shared" si="16"/>
        <v>1</v>
      </c>
      <c r="C263" t="s">
        <v>605</v>
      </c>
      <c r="D263" s="1">
        <v>44074</v>
      </c>
      <c r="E263">
        <v>0</v>
      </c>
      <c r="F263">
        <v>478.89</v>
      </c>
      <c r="G263" t="s">
        <v>482</v>
      </c>
      <c r="H263">
        <v>7346</v>
      </c>
      <c r="I263" s="1">
        <v>44019</v>
      </c>
      <c r="J263" t="s">
        <v>606</v>
      </c>
      <c r="K263" t="s">
        <v>588</v>
      </c>
      <c r="L263" s="1" t="str">
        <f>IFERROR(VLOOKUP(C263,pagamenti!#REF!,7,FALSE),"")</f>
        <v/>
      </c>
      <c r="M263" s="2" t="e">
        <f t="shared" ref="M263:M326" si="17">+L263-D263</f>
        <v>#VALUE!</v>
      </c>
      <c r="N263" s="2" t="e">
        <f t="shared" ref="N263:N326" si="18">+M263*F263</f>
        <v>#VALUE!</v>
      </c>
    </row>
    <row r="264" spans="1:14" x14ac:dyDescent="0.35">
      <c r="A264">
        <v>609</v>
      </c>
      <c r="B264">
        <f t="shared" si="16"/>
        <v>1</v>
      </c>
      <c r="C264" t="s">
        <v>528</v>
      </c>
      <c r="D264" s="1">
        <v>44034</v>
      </c>
      <c r="E264">
        <v>0</v>
      </c>
      <c r="F264">
        <v>150.02000000000001</v>
      </c>
      <c r="G264" t="s">
        <v>12</v>
      </c>
      <c r="H264">
        <v>9158</v>
      </c>
      <c r="I264" s="1">
        <v>44019</v>
      </c>
      <c r="J264" t="s">
        <v>529</v>
      </c>
      <c r="K264" t="s">
        <v>524</v>
      </c>
      <c r="L264" s="1" t="str">
        <f>IFERROR(VLOOKUP(C264,pagamenti!#REF!,7,FALSE),"")</f>
        <v/>
      </c>
      <c r="M264" s="2" t="e">
        <f t="shared" si="17"/>
        <v>#VALUE!</v>
      </c>
      <c r="N264" s="2" t="e">
        <f t="shared" si="18"/>
        <v>#VALUE!</v>
      </c>
    </row>
    <row r="265" spans="1:14" x14ac:dyDescent="0.35">
      <c r="A265">
        <v>746</v>
      </c>
      <c r="B265">
        <f t="shared" si="16"/>
        <v>1</v>
      </c>
      <c r="C265" t="s">
        <v>664</v>
      </c>
      <c r="D265" s="1">
        <v>44034</v>
      </c>
      <c r="E265">
        <v>0</v>
      </c>
      <c r="F265">
        <v>1468.82</v>
      </c>
      <c r="G265" t="s">
        <v>12</v>
      </c>
      <c r="H265">
        <v>29104</v>
      </c>
      <c r="I265" s="1">
        <v>44019</v>
      </c>
      <c r="J265" t="s">
        <v>665</v>
      </c>
      <c r="K265" t="s">
        <v>617</v>
      </c>
      <c r="L265" s="1" t="str">
        <f>IFERROR(VLOOKUP(C265,pagamenti!#REF!,7,FALSE),"")</f>
        <v/>
      </c>
      <c r="M265" s="2" t="e">
        <f t="shared" si="17"/>
        <v>#VALUE!</v>
      </c>
      <c r="N265" s="2" t="e">
        <f t="shared" si="18"/>
        <v>#VALUE!</v>
      </c>
    </row>
    <row r="266" spans="1:14" x14ac:dyDescent="0.35">
      <c r="A266">
        <v>747</v>
      </c>
      <c r="B266">
        <f t="shared" si="16"/>
        <v>1</v>
      </c>
      <c r="C266" t="s">
        <v>666</v>
      </c>
      <c r="D266" s="1">
        <v>44034</v>
      </c>
      <c r="E266">
        <v>0</v>
      </c>
      <c r="F266">
        <v>467.99</v>
      </c>
      <c r="G266" t="s">
        <v>12</v>
      </c>
      <c r="H266">
        <v>29105</v>
      </c>
      <c r="I266" s="1">
        <v>44019</v>
      </c>
      <c r="J266" t="s">
        <v>667</v>
      </c>
      <c r="K266" t="s">
        <v>617</v>
      </c>
      <c r="L266" s="1" t="str">
        <f>IFERROR(VLOOKUP(C266,pagamenti!#REF!,7,FALSE),"")</f>
        <v/>
      </c>
      <c r="M266" s="2" t="e">
        <f t="shared" si="17"/>
        <v>#VALUE!</v>
      </c>
      <c r="N266" s="2" t="e">
        <f t="shared" si="18"/>
        <v>#VALUE!</v>
      </c>
    </row>
    <row r="267" spans="1:14" x14ac:dyDescent="0.35">
      <c r="A267">
        <v>399</v>
      </c>
      <c r="B267">
        <f t="shared" si="16"/>
        <v>1</v>
      </c>
      <c r="C267" t="s">
        <v>346</v>
      </c>
      <c r="D267" s="1">
        <v>44051</v>
      </c>
      <c r="E267">
        <v>0</v>
      </c>
      <c r="F267">
        <v>842</v>
      </c>
      <c r="G267" t="s">
        <v>12</v>
      </c>
      <c r="H267">
        <v>1097</v>
      </c>
      <c r="I267" s="1">
        <v>44020</v>
      </c>
      <c r="J267" t="s">
        <v>347</v>
      </c>
      <c r="K267" t="s">
        <v>337</v>
      </c>
      <c r="L267" s="1" t="str">
        <f>IFERROR(VLOOKUP(C267,pagamenti!#REF!,7,FALSE),"")</f>
        <v/>
      </c>
      <c r="M267" s="2" t="e">
        <f t="shared" si="17"/>
        <v>#VALUE!</v>
      </c>
      <c r="N267" s="2" t="e">
        <f t="shared" si="18"/>
        <v>#VALUE!</v>
      </c>
    </row>
    <row r="268" spans="1:14" x14ac:dyDescent="0.35">
      <c r="A268">
        <v>415</v>
      </c>
      <c r="B268">
        <f t="shared" si="16"/>
        <v>1</v>
      </c>
      <c r="C268" t="s">
        <v>361</v>
      </c>
      <c r="D268" s="1">
        <v>44052</v>
      </c>
      <c r="E268">
        <v>0</v>
      </c>
      <c r="F268">
        <v>654.1</v>
      </c>
      <c r="G268" t="s">
        <v>12</v>
      </c>
      <c r="H268">
        <v>971</v>
      </c>
      <c r="I268" s="1">
        <v>44021</v>
      </c>
      <c r="J268" t="s">
        <v>362</v>
      </c>
      <c r="K268" t="s">
        <v>356</v>
      </c>
      <c r="L268" s="1" t="str">
        <f>IFERROR(VLOOKUP(C268,pagamenti!#REF!,7,FALSE),"")</f>
        <v/>
      </c>
      <c r="M268" s="2" t="e">
        <f t="shared" si="17"/>
        <v>#VALUE!</v>
      </c>
      <c r="N268" s="2" t="e">
        <f t="shared" si="18"/>
        <v>#VALUE!</v>
      </c>
    </row>
    <row r="269" spans="1:14" x14ac:dyDescent="0.35">
      <c r="A269">
        <v>464</v>
      </c>
      <c r="B269">
        <f t="shared" si="16"/>
        <v>1</v>
      </c>
      <c r="C269" t="s">
        <v>399</v>
      </c>
      <c r="D269" s="1">
        <v>44074</v>
      </c>
      <c r="E269">
        <v>0</v>
      </c>
      <c r="F269">
        <v>2350</v>
      </c>
      <c r="G269" t="s">
        <v>12</v>
      </c>
      <c r="H269">
        <v>231</v>
      </c>
      <c r="I269" s="1">
        <v>44025</v>
      </c>
      <c r="J269" t="s">
        <v>400</v>
      </c>
      <c r="K269" t="s">
        <v>397</v>
      </c>
      <c r="L269" s="1" t="str">
        <f>IFERROR(VLOOKUP(C269,pagamenti!#REF!,7,FALSE),"")</f>
        <v/>
      </c>
      <c r="M269" s="2" t="e">
        <f t="shared" si="17"/>
        <v>#VALUE!</v>
      </c>
      <c r="N269" s="2" t="e">
        <f t="shared" si="18"/>
        <v>#VALUE!</v>
      </c>
    </row>
    <row r="270" spans="1:14" x14ac:dyDescent="0.35">
      <c r="A270">
        <v>340</v>
      </c>
      <c r="B270">
        <f t="shared" si="16"/>
        <v>1</v>
      </c>
      <c r="C270" t="s">
        <v>290</v>
      </c>
      <c r="D270" s="1">
        <v>44057</v>
      </c>
      <c r="E270">
        <v>0</v>
      </c>
      <c r="F270">
        <v>168.01</v>
      </c>
      <c r="G270" t="s">
        <v>12</v>
      </c>
      <c r="H270">
        <v>42430</v>
      </c>
      <c r="I270" s="1">
        <v>44026</v>
      </c>
      <c r="J270" t="s">
        <v>291</v>
      </c>
      <c r="K270" t="s">
        <v>265</v>
      </c>
      <c r="L270" s="1">
        <v>44030</v>
      </c>
      <c r="M270" s="2">
        <f t="shared" si="17"/>
        <v>-27</v>
      </c>
      <c r="N270" s="2">
        <f t="shared" si="18"/>
        <v>-4536.2699999999995</v>
      </c>
    </row>
    <row r="271" spans="1:14" x14ac:dyDescent="0.35">
      <c r="A271">
        <v>921</v>
      </c>
      <c r="B271">
        <f t="shared" si="16"/>
        <v>1</v>
      </c>
      <c r="C271" t="s">
        <v>824</v>
      </c>
      <c r="D271" s="1">
        <v>44042</v>
      </c>
      <c r="E271">
        <v>0</v>
      </c>
      <c r="F271">
        <v>454</v>
      </c>
      <c r="G271" t="s">
        <v>12</v>
      </c>
      <c r="H271">
        <v>4969</v>
      </c>
      <c r="I271" s="1">
        <v>44027</v>
      </c>
      <c r="J271" t="s">
        <v>825</v>
      </c>
      <c r="K271" t="s">
        <v>826</v>
      </c>
      <c r="L271" s="1" t="str">
        <f>IFERROR(VLOOKUP(C271,pagamenti!#REF!,7,FALSE),"")</f>
        <v/>
      </c>
      <c r="M271" s="2" t="e">
        <f t="shared" si="17"/>
        <v>#VALUE!</v>
      </c>
      <c r="N271" s="2" t="e">
        <f t="shared" si="18"/>
        <v>#VALUE!</v>
      </c>
    </row>
    <row r="272" spans="1:14" x14ac:dyDescent="0.35">
      <c r="A272">
        <v>842</v>
      </c>
      <c r="B272">
        <f t="shared" si="16"/>
        <v>1</v>
      </c>
      <c r="C272" t="s">
        <v>753</v>
      </c>
      <c r="D272" s="1">
        <v>44059</v>
      </c>
      <c r="E272">
        <v>0</v>
      </c>
      <c r="F272">
        <v>1229.1199999999999</v>
      </c>
      <c r="G272" t="s">
        <v>12</v>
      </c>
      <c r="H272">
        <v>25</v>
      </c>
      <c r="I272" s="1">
        <v>44028</v>
      </c>
      <c r="J272" t="s">
        <v>754</v>
      </c>
      <c r="K272" t="s">
        <v>751</v>
      </c>
      <c r="L272" s="1" t="str">
        <f>IFERROR(VLOOKUP(C272,pagamenti!#REF!,7,FALSE),"")</f>
        <v/>
      </c>
      <c r="M272" s="2" t="e">
        <f t="shared" si="17"/>
        <v>#VALUE!</v>
      </c>
      <c r="N272" s="2" t="e">
        <f t="shared" si="18"/>
        <v>#VALUE!</v>
      </c>
    </row>
    <row r="273" spans="1:14" x14ac:dyDescent="0.35">
      <c r="A273">
        <v>843</v>
      </c>
      <c r="B273">
        <f t="shared" si="16"/>
        <v>1</v>
      </c>
      <c r="C273" t="s">
        <v>755</v>
      </c>
      <c r="D273" s="1">
        <v>44059</v>
      </c>
      <c r="E273">
        <v>0</v>
      </c>
      <c r="F273">
        <v>1229.1199999999999</v>
      </c>
      <c r="G273" t="s">
        <v>12</v>
      </c>
      <c r="H273">
        <v>26</v>
      </c>
      <c r="I273" s="1">
        <v>44028</v>
      </c>
      <c r="J273" t="s">
        <v>756</v>
      </c>
      <c r="K273" t="s">
        <v>751</v>
      </c>
      <c r="L273" s="1" t="str">
        <f>IFERROR(VLOOKUP(C273,pagamenti!#REF!,7,FALSE),"")</f>
        <v/>
      </c>
      <c r="M273" s="2" t="e">
        <f t="shared" si="17"/>
        <v>#VALUE!</v>
      </c>
      <c r="N273" s="2" t="e">
        <f t="shared" si="18"/>
        <v>#VALUE!</v>
      </c>
    </row>
    <row r="274" spans="1:14" x14ac:dyDescent="0.35">
      <c r="A274">
        <v>297</v>
      </c>
      <c r="B274">
        <f t="shared" si="16"/>
        <v>1</v>
      </c>
      <c r="C274" t="s">
        <v>251</v>
      </c>
      <c r="D274" s="1">
        <v>44059</v>
      </c>
      <c r="E274">
        <v>0</v>
      </c>
      <c r="F274">
        <v>3527.04</v>
      </c>
      <c r="G274" t="s">
        <v>12</v>
      </c>
      <c r="H274">
        <v>124</v>
      </c>
      <c r="I274" s="1">
        <v>44028</v>
      </c>
      <c r="J274" t="s">
        <v>252</v>
      </c>
      <c r="K274" t="s">
        <v>250</v>
      </c>
      <c r="L274" s="1">
        <v>44028</v>
      </c>
      <c r="M274" s="2">
        <f t="shared" si="17"/>
        <v>-31</v>
      </c>
      <c r="N274" s="2">
        <f t="shared" si="18"/>
        <v>-109338.24000000001</v>
      </c>
    </row>
    <row r="275" spans="1:14" x14ac:dyDescent="0.35">
      <c r="A275">
        <v>252</v>
      </c>
      <c r="B275">
        <f t="shared" si="16"/>
        <v>1</v>
      </c>
      <c r="C275" t="s">
        <v>226</v>
      </c>
      <c r="D275" s="1">
        <v>44074</v>
      </c>
      <c r="E275">
        <v>0</v>
      </c>
      <c r="F275">
        <v>21818.52</v>
      </c>
      <c r="G275" t="s">
        <v>12</v>
      </c>
      <c r="H275">
        <v>4255</v>
      </c>
      <c r="I275" s="1">
        <v>44028</v>
      </c>
      <c r="J275" t="s">
        <v>227</v>
      </c>
      <c r="K275" t="s">
        <v>221</v>
      </c>
      <c r="L275" s="1" t="str">
        <f>IFERROR(VLOOKUP(C275,pagamenti!#REF!,7,FALSE),"")</f>
        <v/>
      </c>
      <c r="M275" s="2" t="e">
        <f t="shared" si="17"/>
        <v>#VALUE!</v>
      </c>
      <c r="N275" s="2" t="e">
        <f t="shared" si="18"/>
        <v>#VALUE!</v>
      </c>
    </row>
    <row r="276" spans="1:14" x14ac:dyDescent="0.35">
      <c r="A276">
        <v>826</v>
      </c>
      <c r="B276">
        <f t="shared" si="16"/>
        <v>1</v>
      </c>
      <c r="C276" t="s">
        <v>741</v>
      </c>
      <c r="D276" s="1">
        <v>44059</v>
      </c>
      <c r="E276">
        <v>0</v>
      </c>
      <c r="F276">
        <v>48.96</v>
      </c>
      <c r="G276" t="s">
        <v>12</v>
      </c>
      <c r="H276">
        <v>11216</v>
      </c>
      <c r="I276" s="1">
        <v>44028</v>
      </c>
      <c r="J276" t="s">
        <v>742</v>
      </c>
      <c r="K276" t="s">
        <v>728</v>
      </c>
      <c r="L276" s="1" t="str">
        <f>IFERROR(VLOOKUP(C276,pagamenti!#REF!,7,FALSE),"")</f>
        <v/>
      </c>
      <c r="M276" s="2" t="e">
        <f t="shared" si="17"/>
        <v>#VALUE!</v>
      </c>
      <c r="N276" s="2" t="e">
        <f t="shared" si="18"/>
        <v>#VALUE!</v>
      </c>
    </row>
    <row r="277" spans="1:14" x14ac:dyDescent="0.35">
      <c r="A277">
        <v>341</v>
      </c>
      <c r="B277">
        <f t="shared" si="16"/>
        <v>1</v>
      </c>
      <c r="C277" t="s">
        <v>292</v>
      </c>
      <c r="D277" s="1">
        <v>44063</v>
      </c>
      <c r="E277">
        <v>0</v>
      </c>
      <c r="F277">
        <v>23.9</v>
      </c>
      <c r="G277" t="s">
        <v>12</v>
      </c>
      <c r="H277">
        <v>960</v>
      </c>
      <c r="I277" s="1">
        <v>44032</v>
      </c>
      <c r="J277" t="s">
        <v>293</v>
      </c>
      <c r="K277" t="s">
        <v>265</v>
      </c>
      <c r="L277" s="1" t="str">
        <f>IFERROR(VLOOKUP(C277,pagamenti!#REF!,7,FALSE),"")</f>
        <v/>
      </c>
      <c r="M277" s="2" t="e">
        <f t="shared" si="17"/>
        <v>#VALUE!</v>
      </c>
      <c r="N277" s="2" t="e">
        <f t="shared" si="18"/>
        <v>#VALUE!</v>
      </c>
    </row>
    <row r="278" spans="1:14" x14ac:dyDescent="0.35">
      <c r="A278">
        <v>376</v>
      </c>
      <c r="B278">
        <f t="shared" si="16"/>
        <v>1</v>
      </c>
      <c r="C278" t="s">
        <v>323</v>
      </c>
      <c r="D278" s="1">
        <v>44074</v>
      </c>
      <c r="E278">
        <v>0</v>
      </c>
      <c r="F278">
        <v>65.709999999999994</v>
      </c>
      <c r="G278" t="s">
        <v>12</v>
      </c>
      <c r="H278">
        <v>15866</v>
      </c>
      <c r="I278" s="1">
        <v>44033</v>
      </c>
      <c r="J278" t="s">
        <v>324</v>
      </c>
      <c r="K278" t="s">
        <v>314</v>
      </c>
      <c r="L278" s="1" t="str">
        <f>IFERROR(VLOOKUP(C278,pagamenti!#REF!,7,FALSE),"")</f>
        <v/>
      </c>
      <c r="M278" s="2" t="e">
        <f t="shared" si="17"/>
        <v>#VALUE!</v>
      </c>
      <c r="N278" s="2" t="e">
        <f t="shared" si="18"/>
        <v>#VALUE!</v>
      </c>
    </row>
    <row r="279" spans="1:14" x14ac:dyDescent="0.35">
      <c r="A279">
        <v>552</v>
      </c>
      <c r="B279">
        <f t="shared" si="16"/>
        <v>1</v>
      </c>
      <c r="C279" t="s">
        <v>481</v>
      </c>
      <c r="D279" s="1">
        <v>44074</v>
      </c>
      <c r="E279">
        <v>0</v>
      </c>
      <c r="F279">
        <v>682</v>
      </c>
      <c r="G279" t="s">
        <v>482</v>
      </c>
      <c r="H279">
        <v>381</v>
      </c>
      <c r="I279" s="1">
        <v>44034</v>
      </c>
      <c r="J279" t="s">
        <v>483</v>
      </c>
      <c r="K279" t="s">
        <v>484</v>
      </c>
      <c r="L279" s="1" t="str">
        <f>IFERROR(VLOOKUP(C279,pagamenti!#REF!,7,FALSE),"")</f>
        <v/>
      </c>
      <c r="M279" s="2" t="e">
        <f t="shared" si="17"/>
        <v>#VALUE!</v>
      </c>
      <c r="N279" s="2" t="e">
        <f t="shared" si="18"/>
        <v>#VALUE!</v>
      </c>
    </row>
    <row r="280" spans="1:14" x14ac:dyDescent="0.35">
      <c r="A280">
        <v>808</v>
      </c>
      <c r="B280">
        <f t="shared" si="16"/>
        <v>3</v>
      </c>
      <c r="C280" t="s">
        <v>24</v>
      </c>
      <c r="D280" s="1">
        <v>44074</v>
      </c>
      <c r="E280">
        <v>0</v>
      </c>
      <c r="F280">
        <v>6840.32</v>
      </c>
      <c r="G280" t="s">
        <v>12</v>
      </c>
      <c r="H280">
        <v>13</v>
      </c>
      <c r="I280" s="1">
        <v>44039</v>
      </c>
      <c r="J280" t="s">
        <v>726</v>
      </c>
      <c r="K280" t="s">
        <v>725</v>
      </c>
      <c r="L280" s="1">
        <v>44047</v>
      </c>
      <c r="M280" s="2">
        <f t="shared" si="17"/>
        <v>-27</v>
      </c>
      <c r="N280" s="2">
        <f t="shared" si="18"/>
        <v>-184688.63999999998</v>
      </c>
    </row>
    <row r="281" spans="1:14" x14ac:dyDescent="0.35">
      <c r="A281">
        <v>877</v>
      </c>
      <c r="B281">
        <f t="shared" si="16"/>
        <v>2</v>
      </c>
      <c r="C281" t="s">
        <v>785</v>
      </c>
      <c r="D281" s="1">
        <v>44074</v>
      </c>
      <c r="E281">
        <v>0</v>
      </c>
      <c r="F281">
        <v>240.2</v>
      </c>
      <c r="G281" t="s">
        <v>12</v>
      </c>
      <c r="H281">
        <v>224</v>
      </c>
      <c r="I281" s="1">
        <v>44041</v>
      </c>
      <c r="J281" t="s">
        <v>786</v>
      </c>
      <c r="K281" t="s">
        <v>782</v>
      </c>
      <c r="L281" s="1" t="str">
        <f>IFERROR(VLOOKUP(C281,pagamenti!#REF!,7,FALSE),"")</f>
        <v/>
      </c>
      <c r="M281" s="2" t="e">
        <f t="shared" si="17"/>
        <v>#VALUE!</v>
      </c>
      <c r="N281" s="2" t="e">
        <f t="shared" si="18"/>
        <v>#VALUE!</v>
      </c>
    </row>
    <row r="282" spans="1:14" x14ac:dyDescent="0.35">
      <c r="A282">
        <v>798</v>
      </c>
      <c r="B282">
        <f t="shared" si="16"/>
        <v>2</v>
      </c>
      <c r="C282" t="s">
        <v>413</v>
      </c>
      <c r="D282" s="1">
        <v>44072</v>
      </c>
      <c r="E282">
        <v>0</v>
      </c>
      <c r="F282">
        <v>2500</v>
      </c>
      <c r="G282" t="s">
        <v>12</v>
      </c>
      <c r="H282">
        <v>521</v>
      </c>
      <c r="I282" s="1">
        <v>44041</v>
      </c>
      <c r="J282" t="s">
        <v>717</v>
      </c>
      <c r="K282" t="s">
        <v>716</v>
      </c>
      <c r="L282" s="1">
        <v>44077</v>
      </c>
      <c r="M282" s="2">
        <f t="shared" si="17"/>
        <v>5</v>
      </c>
      <c r="N282" s="2">
        <f t="shared" si="18"/>
        <v>12500</v>
      </c>
    </row>
    <row r="283" spans="1:14" x14ac:dyDescent="0.35">
      <c r="A283">
        <v>440</v>
      </c>
      <c r="B283">
        <f t="shared" si="16"/>
        <v>1</v>
      </c>
      <c r="C283" t="s">
        <v>382</v>
      </c>
      <c r="D283" s="1">
        <v>44074</v>
      </c>
      <c r="E283">
        <v>0</v>
      </c>
      <c r="F283">
        <v>1810.54</v>
      </c>
      <c r="G283" t="s">
        <v>12</v>
      </c>
      <c r="H283">
        <v>2644</v>
      </c>
      <c r="I283" s="1">
        <v>44041</v>
      </c>
      <c r="J283" t="s">
        <v>383</v>
      </c>
      <c r="K283" t="s">
        <v>367</v>
      </c>
      <c r="L283" s="1" t="str">
        <f>IFERROR(VLOOKUP(C283,pagamenti!#REF!,7,FALSE),"")</f>
        <v/>
      </c>
      <c r="M283" s="2" t="e">
        <f t="shared" si="17"/>
        <v>#VALUE!</v>
      </c>
      <c r="N283" s="2" t="e">
        <f t="shared" si="18"/>
        <v>#VALUE!</v>
      </c>
    </row>
    <row r="284" spans="1:14" x14ac:dyDescent="0.35">
      <c r="A284">
        <v>441</v>
      </c>
      <c r="B284">
        <f t="shared" si="16"/>
        <v>1</v>
      </c>
      <c r="C284" t="s">
        <v>384</v>
      </c>
      <c r="D284" s="1">
        <v>44074</v>
      </c>
      <c r="E284">
        <v>0</v>
      </c>
      <c r="F284">
        <v>15400</v>
      </c>
      <c r="G284" t="s">
        <v>12</v>
      </c>
      <c r="H284">
        <v>2655</v>
      </c>
      <c r="I284" s="1">
        <v>44041</v>
      </c>
      <c r="J284" t="s">
        <v>385</v>
      </c>
      <c r="K284" t="s">
        <v>367</v>
      </c>
      <c r="L284" s="1" t="str">
        <f>IFERROR(VLOOKUP(C284,pagamenti!#REF!,7,FALSE),"")</f>
        <v/>
      </c>
      <c r="M284" s="2" t="e">
        <f t="shared" si="17"/>
        <v>#VALUE!</v>
      </c>
      <c r="N284" s="2" t="e">
        <f t="shared" si="18"/>
        <v>#VALUE!</v>
      </c>
    </row>
    <row r="285" spans="1:14" x14ac:dyDescent="0.35">
      <c r="A285">
        <v>891</v>
      </c>
      <c r="B285">
        <f t="shared" si="16"/>
        <v>2</v>
      </c>
      <c r="C285" t="s">
        <v>246</v>
      </c>
      <c r="D285" s="1">
        <v>44074</v>
      </c>
      <c r="E285">
        <v>0</v>
      </c>
      <c r="F285">
        <v>525</v>
      </c>
      <c r="G285" t="s">
        <v>12</v>
      </c>
      <c r="H285">
        <v>45</v>
      </c>
      <c r="I285" s="1">
        <v>44042</v>
      </c>
      <c r="J285" t="s">
        <v>797</v>
      </c>
      <c r="K285" t="s">
        <v>794</v>
      </c>
      <c r="L285" s="1">
        <v>44077</v>
      </c>
      <c r="M285" s="2">
        <f t="shared" si="17"/>
        <v>3</v>
      </c>
      <c r="N285" s="2">
        <f t="shared" si="18"/>
        <v>1575</v>
      </c>
    </row>
    <row r="286" spans="1:14" x14ac:dyDescent="0.35">
      <c r="A286">
        <v>885</v>
      </c>
      <c r="B286">
        <f t="shared" si="16"/>
        <v>1</v>
      </c>
      <c r="C286" t="s">
        <v>791</v>
      </c>
      <c r="D286" s="1">
        <v>44057</v>
      </c>
      <c r="E286">
        <v>0</v>
      </c>
      <c r="F286">
        <v>962.81</v>
      </c>
      <c r="G286" t="s">
        <v>12</v>
      </c>
      <c r="H286">
        <v>321</v>
      </c>
      <c r="I286" s="1">
        <v>44042</v>
      </c>
      <c r="J286" t="s">
        <v>792</v>
      </c>
      <c r="K286" t="s">
        <v>790</v>
      </c>
      <c r="L286" s="1" t="str">
        <f>IFERROR(VLOOKUP(C286,pagamenti!#REF!,7,FALSE),"")</f>
        <v/>
      </c>
      <c r="M286" s="2" t="e">
        <f t="shared" si="17"/>
        <v>#VALUE!</v>
      </c>
      <c r="N286" s="2" t="e">
        <f t="shared" si="18"/>
        <v>#VALUE!</v>
      </c>
    </row>
    <row r="287" spans="1:14" x14ac:dyDescent="0.35">
      <c r="A287">
        <v>401</v>
      </c>
      <c r="B287">
        <f t="shared" ref="B287:B318" si="19">COUNTIF($C$2:$C$474,C287)</f>
        <v>1</v>
      </c>
      <c r="C287" t="s">
        <v>348</v>
      </c>
      <c r="D287" s="1">
        <v>44073</v>
      </c>
      <c r="E287">
        <v>0</v>
      </c>
      <c r="F287">
        <v>302</v>
      </c>
      <c r="G287" t="s">
        <v>12</v>
      </c>
      <c r="H287">
        <v>1179</v>
      </c>
      <c r="I287" s="1">
        <v>44042</v>
      </c>
      <c r="J287" t="s">
        <v>349</v>
      </c>
      <c r="K287" t="s">
        <v>337</v>
      </c>
      <c r="L287" s="1" t="str">
        <f>IFERROR(VLOOKUP(C287,pagamenti!#REF!,7,FALSE),"")</f>
        <v/>
      </c>
      <c r="M287" s="2" t="e">
        <f t="shared" si="17"/>
        <v>#VALUE!</v>
      </c>
      <c r="N287" s="2" t="e">
        <f t="shared" si="18"/>
        <v>#VALUE!</v>
      </c>
    </row>
    <row r="288" spans="1:14" x14ac:dyDescent="0.35">
      <c r="A288">
        <v>442</v>
      </c>
      <c r="B288">
        <f t="shared" si="19"/>
        <v>1</v>
      </c>
      <c r="C288" t="s">
        <v>386</v>
      </c>
      <c r="D288" s="1">
        <v>44074</v>
      </c>
      <c r="E288">
        <v>0</v>
      </c>
      <c r="F288">
        <v>1300</v>
      </c>
      <c r="G288" t="s">
        <v>12</v>
      </c>
      <c r="H288">
        <v>2697</v>
      </c>
      <c r="I288" s="1">
        <v>44042</v>
      </c>
      <c r="J288" t="s">
        <v>387</v>
      </c>
      <c r="K288" t="s">
        <v>367</v>
      </c>
      <c r="L288" s="1" t="str">
        <f>IFERROR(VLOOKUP(C288,pagamenti!#REF!,7,FALSE),"")</f>
        <v/>
      </c>
      <c r="M288" s="2" t="e">
        <f t="shared" si="17"/>
        <v>#VALUE!</v>
      </c>
      <c r="N288" s="2" t="e">
        <f t="shared" si="18"/>
        <v>#VALUE!</v>
      </c>
    </row>
    <row r="289" spans="1:14" x14ac:dyDescent="0.35">
      <c r="A289">
        <v>508</v>
      </c>
      <c r="B289">
        <f t="shared" si="19"/>
        <v>2</v>
      </c>
      <c r="C289" t="s">
        <v>113</v>
      </c>
      <c r="D289" s="1">
        <v>44074</v>
      </c>
      <c r="E289">
        <v>0</v>
      </c>
      <c r="F289">
        <v>200</v>
      </c>
      <c r="G289" t="s">
        <v>12</v>
      </c>
      <c r="H289">
        <v>273</v>
      </c>
      <c r="I289" s="1">
        <v>44043</v>
      </c>
      <c r="J289" t="s">
        <v>450</v>
      </c>
      <c r="K289" t="s">
        <v>446</v>
      </c>
      <c r="L289" s="1">
        <v>44077</v>
      </c>
      <c r="M289" s="2">
        <f t="shared" si="17"/>
        <v>3</v>
      </c>
      <c r="N289" s="2">
        <f t="shared" si="18"/>
        <v>600</v>
      </c>
    </row>
    <row r="290" spans="1:14" x14ac:dyDescent="0.35">
      <c r="A290">
        <v>165</v>
      </c>
      <c r="B290">
        <f t="shared" si="19"/>
        <v>1</v>
      </c>
      <c r="C290" t="s">
        <v>139</v>
      </c>
      <c r="D290" s="1">
        <v>44043</v>
      </c>
      <c r="E290">
        <v>0</v>
      </c>
      <c r="F290">
        <v>35861.75</v>
      </c>
      <c r="G290" t="s">
        <v>12</v>
      </c>
      <c r="H290">
        <v>412</v>
      </c>
      <c r="I290" s="1">
        <v>44043</v>
      </c>
      <c r="J290" t="s">
        <v>140</v>
      </c>
      <c r="K290" t="s">
        <v>13</v>
      </c>
      <c r="L290" s="1" t="str">
        <f>IFERROR(VLOOKUP(C290,pagamenti!#REF!,7,FALSE),"")</f>
        <v/>
      </c>
      <c r="M290" s="2" t="e">
        <f t="shared" si="17"/>
        <v>#VALUE!</v>
      </c>
      <c r="N290" s="2" t="e">
        <f t="shared" si="18"/>
        <v>#VALUE!</v>
      </c>
    </row>
    <row r="291" spans="1:14" x14ac:dyDescent="0.35">
      <c r="A291">
        <v>166</v>
      </c>
      <c r="B291">
        <f t="shared" si="19"/>
        <v>1</v>
      </c>
      <c r="C291" t="s">
        <v>141</v>
      </c>
      <c r="D291" s="1">
        <v>44043</v>
      </c>
      <c r="E291">
        <v>0</v>
      </c>
      <c r="F291">
        <v>3728.34</v>
      </c>
      <c r="G291" t="s">
        <v>12</v>
      </c>
      <c r="H291">
        <v>413</v>
      </c>
      <c r="I291" s="1">
        <v>44043</v>
      </c>
      <c r="J291" t="s">
        <v>142</v>
      </c>
      <c r="K291" t="s">
        <v>13</v>
      </c>
      <c r="L291" s="1" t="str">
        <f>IFERROR(VLOOKUP(C291,pagamenti!#REF!,7,FALSE),"")</f>
        <v/>
      </c>
      <c r="M291" s="2" t="e">
        <f t="shared" si="17"/>
        <v>#VALUE!</v>
      </c>
      <c r="N291" s="2" t="e">
        <f t="shared" si="18"/>
        <v>#VALUE!</v>
      </c>
    </row>
    <row r="292" spans="1:14" x14ac:dyDescent="0.35">
      <c r="A292">
        <v>167</v>
      </c>
      <c r="B292">
        <f t="shared" si="19"/>
        <v>1</v>
      </c>
      <c r="C292" t="s">
        <v>143</v>
      </c>
      <c r="D292" s="1">
        <v>44043</v>
      </c>
      <c r="E292">
        <v>0</v>
      </c>
      <c r="F292">
        <v>68.06</v>
      </c>
      <c r="G292" t="s">
        <v>12</v>
      </c>
      <c r="H292">
        <v>414</v>
      </c>
      <c r="I292" s="1">
        <v>44043</v>
      </c>
      <c r="J292" t="s">
        <v>144</v>
      </c>
      <c r="K292" t="s">
        <v>13</v>
      </c>
      <c r="L292" s="1" t="str">
        <f>IFERROR(VLOOKUP(C292,pagamenti!#REF!,7,FALSE),"")</f>
        <v/>
      </c>
      <c r="M292" s="2" t="e">
        <f t="shared" si="17"/>
        <v>#VALUE!</v>
      </c>
      <c r="N292" s="2" t="e">
        <f t="shared" si="18"/>
        <v>#VALUE!</v>
      </c>
    </row>
    <row r="293" spans="1:14" x14ac:dyDescent="0.35">
      <c r="A293">
        <v>168</v>
      </c>
      <c r="B293">
        <f t="shared" si="19"/>
        <v>1</v>
      </c>
      <c r="C293" t="s">
        <v>145</v>
      </c>
      <c r="D293" s="1">
        <v>44043</v>
      </c>
      <c r="E293">
        <v>0</v>
      </c>
      <c r="F293">
        <v>174.12</v>
      </c>
      <c r="G293" t="s">
        <v>12</v>
      </c>
      <c r="H293">
        <v>433</v>
      </c>
      <c r="I293" s="1">
        <v>44043</v>
      </c>
      <c r="J293" t="s">
        <v>146</v>
      </c>
      <c r="K293" t="s">
        <v>13</v>
      </c>
      <c r="L293" s="1" t="str">
        <f>IFERROR(VLOOKUP(C293,pagamenti!#REF!,7,FALSE),"")</f>
        <v/>
      </c>
      <c r="M293" s="2" t="e">
        <f t="shared" si="17"/>
        <v>#VALUE!</v>
      </c>
      <c r="N293" s="2" t="e">
        <f t="shared" si="18"/>
        <v>#VALUE!</v>
      </c>
    </row>
    <row r="294" spans="1:14" x14ac:dyDescent="0.35">
      <c r="A294">
        <v>169</v>
      </c>
      <c r="B294">
        <f t="shared" si="19"/>
        <v>1</v>
      </c>
      <c r="C294" t="s">
        <v>147</v>
      </c>
      <c r="D294" s="1">
        <v>44043</v>
      </c>
      <c r="E294">
        <v>0</v>
      </c>
      <c r="F294">
        <v>11.04</v>
      </c>
      <c r="G294" t="s">
        <v>12</v>
      </c>
      <c r="H294">
        <v>434</v>
      </c>
      <c r="I294" s="1">
        <v>44043</v>
      </c>
      <c r="J294" t="s">
        <v>148</v>
      </c>
      <c r="K294" t="s">
        <v>13</v>
      </c>
      <c r="L294" s="1" t="str">
        <f>IFERROR(VLOOKUP(C294,pagamenti!#REF!,7,FALSE),"")</f>
        <v/>
      </c>
      <c r="M294" s="2" t="e">
        <f t="shared" si="17"/>
        <v>#VALUE!</v>
      </c>
      <c r="N294" s="2" t="e">
        <f t="shared" si="18"/>
        <v>#VALUE!</v>
      </c>
    </row>
    <row r="295" spans="1:14" x14ac:dyDescent="0.35">
      <c r="A295">
        <v>170</v>
      </c>
      <c r="B295">
        <f t="shared" si="19"/>
        <v>1</v>
      </c>
      <c r="C295" t="s">
        <v>149</v>
      </c>
      <c r="D295" s="1">
        <v>44043</v>
      </c>
      <c r="E295">
        <v>0</v>
      </c>
      <c r="F295">
        <v>3471.55</v>
      </c>
      <c r="G295" t="s">
        <v>12</v>
      </c>
      <c r="H295">
        <v>435</v>
      </c>
      <c r="I295" s="1">
        <v>44043</v>
      </c>
      <c r="J295" t="s">
        <v>150</v>
      </c>
      <c r="K295" t="s">
        <v>13</v>
      </c>
      <c r="L295" s="1" t="str">
        <f>IFERROR(VLOOKUP(C295,pagamenti!#REF!,7,FALSE),"")</f>
        <v/>
      </c>
      <c r="M295" s="2" t="e">
        <f t="shared" si="17"/>
        <v>#VALUE!</v>
      </c>
      <c r="N295" s="2" t="e">
        <f t="shared" si="18"/>
        <v>#VALUE!</v>
      </c>
    </row>
    <row r="296" spans="1:14" x14ac:dyDescent="0.35">
      <c r="A296">
        <v>171</v>
      </c>
      <c r="B296">
        <f t="shared" si="19"/>
        <v>1</v>
      </c>
      <c r="C296" t="s">
        <v>151</v>
      </c>
      <c r="D296" s="1">
        <v>44043</v>
      </c>
      <c r="E296">
        <v>0</v>
      </c>
      <c r="F296">
        <v>8515.91</v>
      </c>
      <c r="G296" t="s">
        <v>12</v>
      </c>
      <c r="H296">
        <v>436</v>
      </c>
      <c r="I296" s="1">
        <v>44043</v>
      </c>
      <c r="J296" t="s">
        <v>152</v>
      </c>
      <c r="K296" t="s">
        <v>13</v>
      </c>
      <c r="L296" s="1" t="str">
        <f>IFERROR(VLOOKUP(C296,pagamenti!#REF!,7,FALSE),"")</f>
        <v/>
      </c>
      <c r="M296" s="2" t="e">
        <f t="shared" si="17"/>
        <v>#VALUE!</v>
      </c>
      <c r="N296" s="2" t="e">
        <f t="shared" si="18"/>
        <v>#VALUE!</v>
      </c>
    </row>
    <row r="297" spans="1:14" x14ac:dyDescent="0.35">
      <c r="A297">
        <v>985</v>
      </c>
      <c r="B297">
        <f t="shared" si="19"/>
        <v>1</v>
      </c>
      <c r="C297" t="s">
        <v>880</v>
      </c>
      <c r="D297" s="1">
        <v>44074</v>
      </c>
      <c r="E297">
        <v>0</v>
      </c>
      <c r="F297">
        <v>19504.099999999999</v>
      </c>
      <c r="G297" t="s">
        <v>12</v>
      </c>
      <c r="H297">
        <v>543</v>
      </c>
      <c r="I297" s="1">
        <v>44043</v>
      </c>
      <c r="J297" t="s">
        <v>881</v>
      </c>
      <c r="K297" t="s">
        <v>864</v>
      </c>
      <c r="L297" s="1" t="str">
        <f>IFERROR(VLOOKUP(C297,pagamenti!#REF!,7,FALSE),"")</f>
        <v/>
      </c>
      <c r="M297" s="2" t="e">
        <f t="shared" si="17"/>
        <v>#VALUE!</v>
      </c>
      <c r="N297" s="2" t="e">
        <f t="shared" si="18"/>
        <v>#VALUE!</v>
      </c>
    </row>
    <row r="298" spans="1:14" x14ac:dyDescent="0.35">
      <c r="A298">
        <v>563</v>
      </c>
      <c r="B298">
        <f t="shared" si="19"/>
        <v>1</v>
      </c>
      <c r="C298" t="s">
        <v>494</v>
      </c>
      <c r="D298" s="1">
        <v>44043</v>
      </c>
      <c r="E298">
        <v>0</v>
      </c>
      <c r="F298">
        <v>110</v>
      </c>
      <c r="G298" t="s">
        <v>10</v>
      </c>
      <c r="H298">
        <v>2760</v>
      </c>
      <c r="I298" s="1">
        <v>44043</v>
      </c>
      <c r="J298" t="s">
        <v>495</v>
      </c>
      <c r="K298" t="s">
        <v>488</v>
      </c>
      <c r="L298" s="1">
        <v>44043</v>
      </c>
      <c r="M298" s="2">
        <f t="shared" si="17"/>
        <v>0</v>
      </c>
      <c r="N298" s="2">
        <f t="shared" si="18"/>
        <v>0</v>
      </c>
    </row>
    <row r="299" spans="1:14" x14ac:dyDescent="0.35">
      <c r="A299">
        <v>645</v>
      </c>
      <c r="B299">
        <f t="shared" si="19"/>
        <v>1</v>
      </c>
      <c r="C299" t="s">
        <v>563</v>
      </c>
      <c r="D299" s="1">
        <v>44074</v>
      </c>
      <c r="E299">
        <v>0</v>
      </c>
      <c r="F299">
        <v>450</v>
      </c>
      <c r="G299" t="s">
        <v>12</v>
      </c>
      <c r="H299">
        <v>3530</v>
      </c>
      <c r="I299" s="1">
        <v>44043</v>
      </c>
      <c r="J299" t="s">
        <v>564</v>
      </c>
      <c r="K299" t="s">
        <v>559</v>
      </c>
      <c r="L299" s="1" t="str">
        <f>IFERROR(VLOOKUP(C299,pagamenti!#REF!,7,FALSE),"")</f>
        <v/>
      </c>
      <c r="M299" s="2" t="e">
        <f t="shared" si="17"/>
        <v>#VALUE!</v>
      </c>
      <c r="N299" s="2" t="e">
        <f t="shared" si="18"/>
        <v>#VALUE!</v>
      </c>
    </row>
    <row r="300" spans="1:14" x14ac:dyDescent="0.35">
      <c r="A300">
        <v>849</v>
      </c>
      <c r="B300">
        <f t="shared" si="19"/>
        <v>1</v>
      </c>
      <c r="C300" t="s">
        <v>761</v>
      </c>
      <c r="D300" s="1">
        <v>44075</v>
      </c>
      <c r="E300">
        <v>0</v>
      </c>
      <c r="F300">
        <v>2000</v>
      </c>
      <c r="G300" t="s">
        <v>12</v>
      </c>
      <c r="H300">
        <v>62</v>
      </c>
      <c r="I300" s="1">
        <v>44044</v>
      </c>
      <c r="J300" t="s">
        <v>762</v>
      </c>
      <c r="K300" t="s">
        <v>760</v>
      </c>
      <c r="L300" s="1" t="str">
        <f>IFERROR(VLOOKUP(C300,pagamenti!#REF!,7,FALSE),"")</f>
        <v/>
      </c>
      <c r="M300" s="2" t="e">
        <f t="shared" si="17"/>
        <v>#VALUE!</v>
      </c>
      <c r="N300" s="2" t="e">
        <f t="shared" si="18"/>
        <v>#VALUE!</v>
      </c>
    </row>
    <row r="301" spans="1:14" x14ac:dyDescent="0.35">
      <c r="A301">
        <v>1072</v>
      </c>
      <c r="B301">
        <f t="shared" si="19"/>
        <v>2</v>
      </c>
      <c r="C301" t="s">
        <v>62</v>
      </c>
      <c r="D301" s="1">
        <v>44077</v>
      </c>
      <c r="E301">
        <v>0</v>
      </c>
      <c r="F301">
        <v>211.2</v>
      </c>
      <c r="G301" t="s">
        <v>12</v>
      </c>
      <c r="H301">
        <v>102</v>
      </c>
      <c r="I301" s="1">
        <v>44046</v>
      </c>
      <c r="J301" t="s">
        <v>969</v>
      </c>
      <c r="K301" t="s">
        <v>964</v>
      </c>
      <c r="L301" s="1">
        <v>44106</v>
      </c>
      <c r="M301" s="2">
        <f t="shared" si="17"/>
        <v>29</v>
      </c>
      <c r="N301" s="2">
        <f t="shared" si="18"/>
        <v>6124.7999999999993</v>
      </c>
    </row>
    <row r="302" spans="1:14" x14ac:dyDescent="0.35">
      <c r="A302">
        <v>282</v>
      </c>
      <c r="B302">
        <f t="shared" si="19"/>
        <v>2</v>
      </c>
      <c r="C302" t="s">
        <v>242</v>
      </c>
      <c r="D302" s="1">
        <v>44078</v>
      </c>
      <c r="E302">
        <v>0</v>
      </c>
      <c r="F302">
        <v>7709.3</v>
      </c>
      <c r="G302" t="s">
        <v>12</v>
      </c>
      <c r="H302">
        <v>34</v>
      </c>
      <c r="I302" s="1">
        <v>44047</v>
      </c>
      <c r="J302" t="s">
        <v>243</v>
      </c>
      <c r="K302" t="s">
        <v>230</v>
      </c>
      <c r="L302" s="1" t="str">
        <f>IFERROR(VLOOKUP(C302,pagamenti!#REF!,7,FALSE),"")</f>
        <v/>
      </c>
      <c r="M302" s="2" t="e">
        <f t="shared" si="17"/>
        <v>#VALUE!</v>
      </c>
      <c r="N302" s="2" t="e">
        <f t="shared" si="18"/>
        <v>#VALUE!</v>
      </c>
    </row>
    <row r="303" spans="1:14" x14ac:dyDescent="0.35">
      <c r="A303">
        <v>1032</v>
      </c>
      <c r="B303">
        <f t="shared" si="19"/>
        <v>1</v>
      </c>
      <c r="C303" t="s">
        <v>931</v>
      </c>
      <c r="D303" s="1">
        <v>44062</v>
      </c>
      <c r="E303">
        <v>0</v>
      </c>
      <c r="F303">
        <v>87.94</v>
      </c>
      <c r="G303" t="s">
        <v>12</v>
      </c>
      <c r="H303">
        <v>10067</v>
      </c>
      <c r="I303" s="1">
        <v>44047</v>
      </c>
      <c r="J303" t="s">
        <v>932</v>
      </c>
      <c r="K303" t="s">
        <v>892</v>
      </c>
      <c r="L303" s="1" t="str">
        <f>IFERROR(VLOOKUP(C303,pagamenti!#REF!,7,FALSE),"")</f>
        <v/>
      </c>
      <c r="M303" s="2" t="e">
        <f t="shared" si="17"/>
        <v>#VALUE!</v>
      </c>
      <c r="N303" s="2" t="e">
        <f t="shared" si="18"/>
        <v>#VALUE!</v>
      </c>
    </row>
    <row r="304" spans="1:14" x14ac:dyDescent="0.35">
      <c r="A304">
        <v>1033</v>
      </c>
      <c r="B304">
        <f t="shared" si="19"/>
        <v>1</v>
      </c>
      <c r="C304" t="s">
        <v>933</v>
      </c>
      <c r="D304" s="1">
        <v>44062</v>
      </c>
      <c r="E304">
        <v>0</v>
      </c>
      <c r="F304">
        <v>46.63</v>
      </c>
      <c r="G304" t="s">
        <v>12</v>
      </c>
      <c r="H304">
        <v>18868</v>
      </c>
      <c r="I304" s="1">
        <v>44047</v>
      </c>
      <c r="J304" t="s">
        <v>934</v>
      </c>
      <c r="K304" t="s">
        <v>892</v>
      </c>
      <c r="L304" s="1" t="str">
        <f>IFERROR(VLOOKUP(C304,pagamenti!#REF!,7,FALSE),"")</f>
        <v/>
      </c>
      <c r="M304" s="2" t="e">
        <f t="shared" si="17"/>
        <v>#VALUE!</v>
      </c>
      <c r="N304" s="2" t="e">
        <f t="shared" si="18"/>
        <v>#VALUE!</v>
      </c>
    </row>
    <row r="305" spans="1:14" x14ac:dyDescent="0.35">
      <c r="A305">
        <v>1034</v>
      </c>
      <c r="B305">
        <f t="shared" si="19"/>
        <v>1</v>
      </c>
      <c r="C305" t="s">
        <v>935</v>
      </c>
      <c r="D305" s="1">
        <v>44062</v>
      </c>
      <c r="E305">
        <v>0</v>
      </c>
      <c r="F305">
        <v>90.71</v>
      </c>
      <c r="G305" t="s">
        <v>12</v>
      </c>
      <c r="H305">
        <v>54867</v>
      </c>
      <c r="I305" s="1">
        <v>44047</v>
      </c>
      <c r="J305" t="s">
        <v>936</v>
      </c>
      <c r="K305" t="s">
        <v>892</v>
      </c>
      <c r="L305" s="1" t="str">
        <f>IFERROR(VLOOKUP(C305,pagamenti!#REF!,7,FALSE),"")</f>
        <v/>
      </c>
      <c r="M305" s="2" t="e">
        <f t="shared" si="17"/>
        <v>#VALUE!</v>
      </c>
      <c r="N305" s="2" t="e">
        <f t="shared" si="18"/>
        <v>#VALUE!</v>
      </c>
    </row>
    <row r="306" spans="1:14" x14ac:dyDescent="0.35">
      <c r="A306">
        <v>583</v>
      </c>
      <c r="B306">
        <f t="shared" si="19"/>
        <v>1</v>
      </c>
      <c r="C306" t="s">
        <v>511</v>
      </c>
      <c r="D306" s="1">
        <v>44047</v>
      </c>
      <c r="E306">
        <v>0</v>
      </c>
      <c r="F306">
        <v>44</v>
      </c>
      <c r="G306" t="s">
        <v>10</v>
      </c>
      <c r="H306">
        <v>57504</v>
      </c>
      <c r="I306" s="1">
        <v>44047</v>
      </c>
      <c r="J306" t="s">
        <v>512</v>
      </c>
      <c r="K306" t="s">
        <v>510</v>
      </c>
      <c r="L306" s="1">
        <v>44047</v>
      </c>
      <c r="M306" s="2">
        <f t="shared" si="17"/>
        <v>0</v>
      </c>
      <c r="N306" s="2">
        <f t="shared" si="18"/>
        <v>0</v>
      </c>
    </row>
    <row r="307" spans="1:14" x14ac:dyDescent="0.35">
      <c r="A307">
        <v>1035</v>
      </c>
      <c r="B307">
        <f t="shared" si="19"/>
        <v>1</v>
      </c>
      <c r="C307" t="s">
        <v>937</v>
      </c>
      <c r="D307" s="1">
        <v>44062</v>
      </c>
      <c r="E307">
        <v>0</v>
      </c>
      <c r="F307">
        <v>86.78</v>
      </c>
      <c r="G307" t="s">
        <v>12</v>
      </c>
      <c r="H307">
        <v>202023</v>
      </c>
      <c r="I307" s="1">
        <v>44047</v>
      </c>
      <c r="J307" t="s">
        <v>938</v>
      </c>
      <c r="K307" t="s">
        <v>892</v>
      </c>
      <c r="L307" s="1" t="str">
        <f>IFERROR(VLOOKUP(C307,pagamenti!#REF!,7,FALSE),"")</f>
        <v/>
      </c>
      <c r="M307" s="2" t="e">
        <f t="shared" si="17"/>
        <v>#VALUE!</v>
      </c>
      <c r="N307" s="2" t="e">
        <f t="shared" si="18"/>
        <v>#VALUE!</v>
      </c>
    </row>
    <row r="308" spans="1:14" x14ac:dyDescent="0.35">
      <c r="A308">
        <v>691</v>
      </c>
      <c r="B308">
        <f t="shared" si="19"/>
        <v>1</v>
      </c>
      <c r="C308" t="s">
        <v>607</v>
      </c>
      <c r="D308" s="1">
        <v>44104</v>
      </c>
      <c r="E308">
        <v>0</v>
      </c>
      <c r="F308">
        <v>478.89</v>
      </c>
      <c r="G308" t="s">
        <v>482</v>
      </c>
      <c r="H308">
        <v>609537</v>
      </c>
      <c r="I308" s="1">
        <v>44047</v>
      </c>
      <c r="J308" t="s">
        <v>608</v>
      </c>
      <c r="K308" t="s">
        <v>588</v>
      </c>
      <c r="L308" s="1" t="str">
        <f>IFERROR(VLOOKUP(C308,pagamenti!#REF!,7,FALSE),"")</f>
        <v/>
      </c>
      <c r="M308" s="2" t="e">
        <f t="shared" si="17"/>
        <v>#VALUE!</v>
      </c>
      <c r="N308" s="2" t="e">
        <f t="shared" si="18"/>
        <v>#VALUE!</v>
      </c>
    </row>
    <row r="309" spans="1:14" x14ac:dyDescent="0.35">
      <c r="A309">
        <v>926</v>
      </c>
      <c r="B309">
        <f t="shared" si="19"/>
        <v>3</v>
      </c>
      <c r="C309" t="s">
        <v>26</v>
      </c>
      <c r="D309" s="1">
        <v>44063</v>
      </c>
      <c r="E309">
        <v>0</v>
      </c>
      <c r="F309">
        <v>156.28</v>
      </c>
      <c r="G309" t="s">
        <v>12</v>
      </c>
      <c r="H309">
        <v>14</v>
      </c>
      <c r="I309" s="1">
        <v>44048</v>
      </c>
      <c r="J309" t="s">
        <v>831</v>
      </c>
      <c r="K309" t="s">
        <v>830</v>
      </c>
      <c r="L309" s="1">
        <v>44048</v>
      </c>
      <c r="M309" s="2">
        <f t="shared" si="17"/>
        <v>-15</v>
      </c>
      <c r="N309" s="2">
        <f t="shared" si="18"/>
        <v>-2344.1999999999998</v>
      </c>
    </row>
    <row r="310" spans="1:14" x14ac:dyDescent="0.35">
      <c r="A310">
        <v>631</v>
      </c>
      <c r="B310">
        <f t="shared" si="19"/>
        <v>1</v>
      </c>
      <c r="C310" t="s">
        <v>549</v>
      </c>
      <c r="D310" s="1">
        <v>44104</v>
      </c>
      <c r="E310">
        <v>0</v>
      </c>
      <c r="F310">
        <v>436.38</v>
      </c>
      <c r="G310" t="s">
        <v>482</v>
      </c>
      <c r="H310">
        <v>114292</v>
      </c>
      <c r="I310" s="1">
        <v>44048</v>
      </c>
      <c r="J310" t="s">
        <v>550</v>
      </c>
      <c r="K310" t="s">
        <v>534</v>
      </c>
      <c r="L310" s="1" t="str">
        <f>IFERROR(VLOOKUP(C310,pagamenti!#REF!,7,FALSE),"")</f>
        <v/>
      </c>
      <c r="M310" s="2" t="e">
        <f t="shared" si="17"/>
        <v>#VALUE!</v>
      </c>
      <c r="N310" s="2" t="e">
        <f t="shared" si="18"/>
        <v>#VALUE!</v>
      </c>
    </row>
    <row r="311" spans="1:14" x14ac:dyDescent="0.35">
      <c r="A311">
        <v>923</v>
      </c>
      <c r="B311">
        <f t="shared" si="19"/>
        <v>1</v>
      </c>
      <c r="C311" t="s">
        <v>827</v>
      </c>
      <c r="D311" s="1">
        <v>44081</v>
      </c>
      <c r="E311">
        <v>0</v>
      </c>
      <c r="F311">
        <v>4050</v>
      </c>
      <c r="G311" t="s">
        <v>12</v>
      </c>
      <c r="H311">
        <v>502</v>
      </c>
      <c r="I311" s="1">
        <v>44050</v>
      </c>
      <c r="J311" t="s">
        <v>828</v>
      </c>
      <c r="K311" t="s">
        <v>829</v>
      </c>
      <c r="L311" s="1" t="str">
        <f>IFERROR(VLOOKUP(C311,pagamenti!#REF!,7,FALSE),"")</f>
        <v/>
      </c>
      <c r="M311" s="2" t="e">
        <f t="shared" si="17"/>
        <v>#VALUE!</v>
      </c>
      <c r="N311" s="2" t="e">
        <f t="shared" si="18"/>
        <v>#VALUE!</v>
      </c>
    </row>
    <row r="312" spans="1:14" x14ac:dyDescent="0.35">
      <c r="A312">
        <v>750</v>
      </c>
      <c r="B312">
        <f t="shared" si="19"/>
        <v>1</v>
      </c>
      <c r="C312" t="s">
        <v>668</v>
      </c>
      <c r="D312" s="1">
        <v>44067</v>
      </c>
      <c r="E312">
        <v>0</v>
      </c>
      <c r="F312">
        <v>429.1</v>
      </c>
      <c r="G312" t="s">
        <v>12</v>
      </c>
      <c r="H312">
        <v>33589</v>
      </c>
      <c r="I312" s="1">
        <v>44052</v>
      </c>
      <c r="J312" t="s">
        <v>669</v>
      </c>
      <c r="K312" t="s">
        <v>617</v>
      </c>
      <c r="L312" s="1" t="str">
        <f>IFERROR(VLOOKUP(C312,pagamenti!#REF!,7,FALSE),"")</f>
        <v/>
      </c>
      <c r="M312" s="2" t="e">
        <f t="shared" si="17"/>
        <v>#VALUE!</v>
      </c>
      <c r="N312" s="2" t="e">
        <f t="shared" si="18"/>
        <v>#VALUE!</v>
      </c>
    </row>
    <row r="313" spans="1:14" x14ac:dyDescent="0.35">
      <c r="A313">
        <v>751</v>
      </c>
      <c r="B313">
        <f t="shared" si="19"/>
        <v>1</v>
      </c>
      <c r="C313" t="s">
        <v>670</v>
      </c>
      <c r="D313" s="1">
        <v>44067</v>
      </c>
      <c r="E313">
        <v>0</v>
      </c>
      <c r="F313">
        <v>128.04</v>
      </c>
      <c r="G313" t="s">
        <v>12</v>
      </c>
      <c r="H313">
        <v>233587</v>
      </c>
      <c r="I313" s="1">
        <v>44052</v>
      </c>
      <c r="J313" t="s">
        <v>671</v>
      </c>
      <c r="K313" t="s">
        <v>617</v>
      </c>
      <c r="L313" s="1" t="str">
        <f>IFERROR(VLOOKUP(C313,pagamenti!#REF!,7,FALSE),"")</f>
        <v/>
      </c>
      <c r="M313" s="2" t="e">
        <f t="shared" si="17"/>
        <v>#VALUE!</v>
      </c>
      <c r="N313" s="2" t="e">
        <f t="shared" si="18"/>
        <v>#VALUE!</v>
      </c>
    </row>
    <row r="314" spans="1:14" x14ac:dyDescent="0.35">
      <c r="A314">
        <v>752</v>
      </c>
      <c r="B314">
        <f t="shared" si="19"/>
        <v>1</v>
      </c>
      <c r="C314" t="s">
        <v>672</v>
      </c>
      <c r="D314" s="1">
        <v>44067</v>
      </c>
      <c r="E314">
        <v>0</v>
      </c>
      <c r="F314">
        <v>46.82</v>
      </c>
      <c r="G314" t="s">
        <v>12</v>
      </c>
      <c r="H314">
        <v>233588</v>
      </c>
      <c r="I314" s="1">
        <v>44052</v>
      </c>
      <c r="J314" t="s">
        <v>673</v>
      </c>
      <c r="K314" t="s">
        <v>617</v>
      </c>
      <c r="L314" s="1" t="str">
        <f>IFERROR(VLOOKUP(C314,pagamenti!#REF!,7,FALSE),"")</f>
        <v/>
      </c>
      <c r="M314" s="2" t="e">
        <f t="shared" si="17"/>
        <v>#VALUE!</v>
      </c>
      <c r="N314" s="2" t="e">
        <f t="shared" si="18"/>
        <v>#VALUE!</v>
      </c>
    </row>
    <row r="315" spans="1:14" x14ac:dyDescent="0.35">
      <c r="A315">
        <v>756</v>
      </c>
      <c r="B315">
        <f t="shared" si="19"/>
        <v>1</v>
      </c>
      <c r="C315" t="s">
        <v>674</v>
      </c>
      <c r="D315" s="1">
        <v>44069</v>
      </c>
      <c r="E315">
        <v>0</v>
      </c>
      <c r="F315">
        <v>114.81</v>
      </c>
      <c r="G315" t="s">
        <v>12</v>
      </c>
      <c r="H315">
        <v>26611</v>
      </c>
      <c r="I315" s="1">
        <v>44054</v>
      </c>
      <c r="J315" t="s">
        <v>675</v>
      </c>
      <c r="K315" t="s">
        <v>617</v>
      </c>
      <c r="L315" s="1" t="str">
        <f>IFERROR(VLOOKUP(C315,pagamenti!#REF!,7,FALSE),"")</f>
        <v/>
      </c>
      <c r="M315" s="2" t="e">
        <f t="shared" si="17"/>
        <v>#VALUE!</v>
      </c>
      <c r="N315" s="2" t="e">
        <f t="shared" si="18"/>
        <v>#VALUE!</v>
      </c>
    </row>
    <row r="316" spans="1:14" x14ac:dyDescent="0.35">
      <c r="A316">
        <v>757</v>
      </c>
      <c r="B316">
        <f t="shared" si="19"/>
        <v>1</v>
      </c>
      <c r="C316" t="s">
        <v>676</v>
      </c>
      <c r="D316" s="1">
        <v>44069</v>
      </c>
      <c r="E316">
        <v>0</v>
      </c>
      <c r="F316">
        <v>55.64</v>
      </c>
      <c r="G316" t="s">
        <v>12</v>
      </c>
      <c r="H316">
        <v>26612</v>
      </c>
      <c r="I316" s="1">
        <v>44054</v>
      </c>
      <c r="J316" t="s">
        <v>677</v>
      </c>
      <c r="K316" t="s">
        <v>617</v>
      </c>
      <c r="L316" s="1" t="str">
        <f>IFERROR(VLOOKUP(C316,pagamenti!#REF!,7,FALSE),"")</f>
        <v/>
      </c>
      <c r="M316" s="2" t="e">
        <f t="shared" si="17"/>
        <v>#VALUE!</v>
      </c>
      <c r="N316" s="2" t="e">
        <f t="shared" si="18"/>
        <v>#VALUE!</v>
      </c>
    </row>
    <row r="317" spans="1:14" x14ac:dyDescent="0.35">
      <c r="A317">
        <v>758</v>
      </c>
      <c r="B317">
        <f t="shared" si="19"/>
        <v>1</v>
      </c>
      <c r="C317" t="s">
        <v>678</v>
      </c>
      <c r="D317" s="1">
        <v>44069</v>
      </c>
      <c r="E317">
        <v>0</v>
      </c>
      <c r="F317">
        <v>714.72</v>
      </c>
      <c r="G317" t="s">
        <v>12</v>
      </c>
      <c r="H317">
        <v>26613</v>
      </c>
      <c r="I317" s="1">
        <v>44054</v>
      </c>
      <c r="J317" t="s">
        <v>679</v>
      </c>
      <c r="K317" t="s">
        <v>617</v>
      </c>
      <c r="L317" s="1" t="str">
        <f>IFERROR(VLOOKUP(C317,pagamenti!#REF!,7,FALSE),"")</f>
        <v/>
      </c>
      <c r="M317" s="2" t="e">
        <f t="shared" si="17"/>
        <v>#VALUE!</v>
      </c>
      <c r="N317" s="2" t="e">
        <f t="shared" si="18"/>
        <v>#VALUE!</v>
      </c>
    </row>
    <row r="318" spans="1:14" x14ac:dyDescent="0.35">
      <c r="A318">
        <v>343</v>
      </c>
      <c r="B318">
        <f t="shared" si="19"/>
        <v>1</v>
      </c>
      <c r="C318" t="s">
        <v>294</v>
      </c>
      <c r="D318" s="1">
        <v>44087</v>
      </c>
      <c r="E318">
        <v>0</v>
      </c>
      <c r="F318">
        <v>283.89999999999998</v>
      </c>
      <c r="G318" t="s">
        <v>12</v>
      </c>
      <c r="H318">
        <v>64483</v>
      </c>
      <c r="I318" s="1">
        <v>44056</v>
      </c>
      <c r="J318" t="s">
        <v>295</v>
      </c>
      <c r="K318" t="s">
        <v>265</v>
      </c>
      <c r="L318" s="1" t="str">
        <f>IFERROR(VLOOKUP(C318,pagamenti!#REF!,7,FALSE),"")</f>
        <v/>
      </c>
      <c r="M318" s="2" t="e">
        <f t="shared" si="17"/>
        <v>#VALUE!</v>
      </c>
      <c r="N318" s="2" t="e">
        <f t="shared" si="18"/>
        <v>#VALUE!</v>
      </c>
    </row>
    <row r="319" spans="1:14" x14ac:dyDescent="0.35">
      <c r="A319">
        <v>466</v>
      </c>
      <c r="B319">
        <f t="shared" ref="B319:B350" si="20">COUNTIF($C$2:$C$474,C319)</f>
        <v>2</v>
      </c>
      <c r="C319" t="s">
        <v>115</v>
      </c>
      <c r="D319" s="1">
        <v>44104</v>
      </c>
      <c r="E319">
        <v>0</v>
      </c>
      <c r="F319">
        <v>287.08</v>
      </c>
      <c r="G319" t="s">
        <v>12</v>
      </c>
      <c r="H319">
        <v>274</v>
      </c>
      <c r="I319" s="1">
        <v>44057</v>
      </c>
      <c r="J319" t="s">
        <v>401</v>
      </c>
      <c r="K319" t="s">
        <v>397</v>
      </c>
      <c r="L319" s="1">
        <v>44106</v>
      </c>
      <c r="M319" s="2">
        <f t="shared" si="17"/>
        <v>2</v>
      </c>
      <c r="N319" s="2">
        <f t="shared" si="18"/>
        <v>574.16</v>
      </c>
    </row>
    <row r="320" spans="1:14" x14ac:dyDescent="0.35">
      <c r="A320">
        <v>467</v>
      </c>
      <c r="B320">
        <f t="shared" si="20"/>
        <v>1</v>
      </c>
      <c r="C320" t="s">
        <v>402</v>
      </c>
      <c r="D320" s="1">
        <v>44104</v>
      </c>
      <c r="E320">
        <v>0</v>
      </c>
      <c r="F320">
        <v>1658.7</v>
      </c>
      <c r="G320" t="s">
        <v>12</v>
      </c>
      <c r="H320">
        <v>275</v>
      </c>
      <c r="I320" s="1">
        <v>44057</v>
      </c>
      <c r="J320" t="s">
        <v>403</v>
      </c>
      <c r="K320" t="s">
        <v>397</v>
      </c>
      <c r="L320" s="1" t="str">
        <f>IFERROR(VLOOKUP(C320,pagamenti!#REF!,7,FALSE),"")</f>
        <v/>
      </c>
      <c r="M320" s="2" t="e">
        <f t="shared" si="17"/>
        <v>#VALUE!</v>
      </c>
      <c r="N320" s="2" t="e">
        <f t="shared" si="18"/>
        <v>#VALUE!</v>
      </c>
    </row>
    <row r="321" spans="1:14" x14ac:dyDescent="0.35">
      <c r="A321">
        <v>828</v>
      </c>
      <c r="B321">
        <f t="shared" si="20"/>
        <v>1</v>
      </c>
      <c r="C321" t="s">
        <v>743</v>
      </c>
      <c r="D321" s="1">
        <v>44090</v>
      </c>
      <c r="E321">
        <v>0</v>
      </c>
      <c r="F321">
        <v>45.66</v>
      </c>
      <c r="G321" t="s">
        <v>12</v>
      </c>
      <c r="H321">
        <v>41424</v>
      </c>
      <c r="I321" s="1">
        <v>44059</v>
      </c>
      <c r="J321" t="s">
        <v>744</v>
      </c>
      <c r="K321" t="s">
        <v>728</v>
      </c>
      <c r="L321" s="1" t="str">
        <f>IFERROR(VLOOKUP(C321,pagamenti!#REF!,7,FALSE),"")</f>
        <v/>
      </c>
      <c r="M321" s="2" t="e">
        <f t="shared" si="17"/>
        <v>#VALUE!</v>
      </c>
      <c r="N321" s="2" t="e">
        <f t="shared" si="18"/>
        <v>#VALUE!</v>
      </c>
    </row>
    <row r="322" spans="1:14" x14ac:dyDescent="0.35">
      <c r="A322">
        <v>478</v>
      </c>
      <c r="B322">
        <f t="shared" si="20"/>
        <v>1</v>
      </c>
      <c r="C322" t="s">
        <v>411</v>
      </c>
      <c r="D322" s="1">
        <v>44091</v>
      </c>
      <c r="E322">
        <v>0</v>
      </c>
      <c r="F322">
        <v>3393.57</v>
      </c>
      <c r="G322" t="s">
        <v>12</v>
      </c>
      <c r="H322">
        <v>46229</v>
      </c>
      <c r="I322" s="1">
        <v>44060</v>
      </c>
      <c r="J322" t="s">
        <v>412</v>
      </c>
      <c r="K322" t="s">
        <v>408</v>
      </c>
      <c r="L322" s="1" t="str">
        <f>IFERROR(VLOOKUP(C322,pagamenti!#REF!,7,FALSE),"")</f>
        <v/>
      </c>
      <c r="M322" s="2" t="e">
        <f t="shared" si="17"/>
        <v>#VALUE!</v>
      </c>
      <c r="N322" s="2" t="e">
        <f t="shared" si="18"/>
        <v>#VALUE!</v>
      </c>
    </row>
    <row r="323" spans="1:14" x14ac:dyDescent="0.35">
      <c r="A323">
        <v>852</v>
      </c>
      <c r="B323">
        <f t="shared" si="20"/>
        <v>1</v>
      </c>
      <c r="C323" t="s">
        <v>763</v>
      </c>
      <c r="D323" s="1">
        <v>44093</v>
      </c>
      <c r="E323">
        <v>0</v>
      </c>
      <c r="F323">
        <v>2000</v>
      </c>
      <c r="G323" t="s">
        <v>12</v>
      </c>
      <c r="H323">
        <v>68</v>
      </c>
      <c r="I323" s="1">
        <v>44062</v>
      </c>
      <c r="J323" t="s">
        <v>764</v>
      </c>
      <c r="K323" t="s">
        <v>760</v>
      </c>
      <c r="L323" s="1" t="str">
        <f>IFERROR(VLOOKUP(C323,pagamenti!#REF!,7,FALSE),"")</f>
        <v/>
      </c>
      <c r="M323" s="2" t="e">
        <f t="shared" si="17"/>
        <v>#VALUE!</v>
      </c>
      <c r="N323" s="2" t="e">
        <f t="shared" si="18"/>
        <v>#VALUE!</v>
      </c>
    </row>
    <row r="324" spans="1:14" x14ac:dyDescent="0.35">
      <c r="A324">
        <v>345</v>
      </c>
      <c r="B324">
        <f t="shared" si="20"/>
        <v>1</v>
      </c>
      <c r="C324" t="s">
        <v>296</v>
      </c>
      <c r="D324" s="1">
        <v>44094</v>
      </c>
      <c r="E324">
        <v>0</v>
      </c>
      <c r="F324">
        <v>85.95</v>
      </c>
      <c r="G324" t="s">
        <v>12</v>
      </c>
      <c r="H324">
        <v>1091</v>
      </c>
      <c r="I324" s="1">
        <v>44063</v>
      </c>
      <c r="J324" t="s">
        <v>297</v>
      </c>
      <c r="K324" t="s">
        <v>265</v>
      </c>
      <c r="L324" s="1" t="str">
        <f>IFERROR(VLOOKUP(C324,pagamenti!#REF!,7,FALSE),"")</f>
        <v/>
      </c>
      <c r="M324" s="2" t="e">
        <f t="shared" si="17"/>
        <v>#VALUE!</v>
      </c>
      <c r="N324" s="2" t="e">
        <f t="shared" si="18"/>
        <v>#VALUE!</v>
      </c>
    </row>
    <row r="325" spans="1:14" x14ac:dyDescent="0.35">
      <c r="A325">
        <v>386</v>
      </c>
      <c r="B325">
        <f t="shared" si="20"/>
        <v>1</v>
      </c>
      <c r="C325" t="s">
        <v>331</v>
      </c>
      <c r="D325" s="1">
        <v>44104</v>
      </c>
      <c r="E325">
        <v>0</v>
      </c>
      <c r="F325">
        <v>86</v>
      </c>
      <c r="G325" t="s">
        <v>12</v>
      </c>
      <c r="H325">
        <v>260</v>
      </c>
      <c r="I325" s="1">
        <v>44074</v>
      </c>
      <c r="J325" t="s">
        <v>332</v>
      </c>
      <c r="K325" t="s">
        <v>328</v>
      </c>
      <c r="L325" s="1" t="str">
        <f>IFERROR(VLOOKUP(C325,pagamenti!#REF!,7,FALSE),"")</f>
        <v/>
      </c>
      <c r="M325" s="2" t="e">
        <f t="shared" si="17"/>
        <v>#VALUE!</v>
      </c>
      <c r="N325" s="2" t="e">
        <f t="shared" si="18"/>
        <v>#VALUE!</v>
      </c>
    </row>
    <row r="326" spans="1:14" x14ac:dyDescent="0.35">
      <c r="A326">
        <v>510</v>
      </c>
      <c r="B326">
        <f t="shared" si="20"/>
        <v>1</v>
      </c>
      <c r="C326" t="s">
        <v>428</v>
      </c>
      <c r="D326" s="1">
        <v>44104</v>
      </c>
      <c r="E326">
        <v>0</v>
      </c>
      <c r="F326">
        <v>99</v>
      </c>
      <c r="G326" t="s">
        <v>12</v>
      </c>
      <c r="H326">
        <v>309</v>
      </c>
      <c r="I326" s="1">
        <v>44074</v>
      </c>
      <c r="J326" t="s">
        <v>451</v>
      </c>
      <c r="K326" t="s">
        <v>446</v>
      </c>
      <c r="L326" s="1" t="str">
        <f>IFERROR(VLOOKUP(C326,pagamenti!#REF!,7,FALSE),"")</f>
        <v/>
      </c>
      <c r="M326" s="2" t="e">
        <f t="shared" si="17"/>
        <v>#VALUE!</v>
      </c>
      <c r="N326" s="2" t="e">
        <f t="shared" si="18"/>
        <v>#VALUE!</v>
      </c>
    </row>
    <row r="327" spans="1:14" x14ac:dyDescent="0.35">
      <c r="A327">
        <v>179</v>
      </c>
      <c r="B327">
        <f t="shared" si="20"/>
        <v>1</v>
      </c>
      <c r="C327" t="s">
        <v>153</v>
      </c>
      <c r="D327" s="1">
        <v>44165</v>
      </c>
      <c r="E327">
        <v>0</v>
      </c>
      <c r="F327">
        <v>3308.96</v>
      </c>
      <c r="G327" t="s">
        <v>12</v>
      </c>
      <c r="H327">
        <v>483</v>
      </c>
      <c r="I327" s="1">
        <v>44074</v>
      </c>
      <c r="J327" t="s">
        <v>154</v>
      </c>
      <c r="K327" t="s">
        <v>13</v>
      </c>
      <c r="L327" s="1" t="str">
        <f>IFERROR(VLOOKUP(C327,pagamenti!#REF!,7,FALSE),"")</f>
        <v/>
      </c>
      <c r="M327" s="2" t="e">
        <f t="shared" ref="M327:M392" si="21">+L327-D327</f>
        <v>#VALUE!</v>
      </c>
      <c r="N327" s="2" t="e">
        <f t="shared" ref="N327:N392" si="22">+M327*F327</f>
        <v>#VALUE!</v>
      </c>
    </row>
    <row r="328" spans="1:14" x14ac:dyDescent="0.35">
      <c r="A328">
        <v>180</v>
      </c>
      <c r="B328">
        <f t="shared" si="20"/>
        <v>2</v>
      </c>
      <c r="C328" t="s">
        <v>155</v>
      </c>
      <c r="D328" s="1">
        <v>44165</v>
      </c>
      <c r="E328">
        <v>0</v>
      </c>
      <c r="F328">
        <v>120</v>
      </c>
      <c r="G328" t="s">
        <v>12</v>
      </c>
      <c r="H328">
        <v>484</v>
      </c>
      <c r="I328" s="1">
        <v>44074</v>
      </c>
      <c r="J328" t="s">
        <v>156</v>
      </c>
      <c r="K328" t="s">
        <v>13</v>
      </c>
      <c r="L328" s="1" t="str">
        <f>IFERROR(VLOOKUP(C328,pagamenti!#REF!,7,FALSE),"")</f>
        <v/>
      </c>
      <c r="M328" s="2" t="e">
        <f t="shared" si="21"/>
        <v>#VALUE!</v>
      </c>
      <c r="N328" s="2" t="e">
        <f t="shared" si="22"/>
        <v>#VALUE!</v>
      </c>
    </row>
    <row r="329" spans="1:14" x14ac:dyDescent="0.35">
      <c r="A329">
        <v>181</v>
      </c>
      <c r="B329">
        <f t="shared" si="20"/>
        <v>2</v>
      </c>
      <c r="C329" t="s">
        <v>157</v>
      </c>
      <c r="D329" s="1">
        <v>44165</v>
      </c>
      <c r="E329">
        <v>0</v>
      </c>
      <c r="F329">
        <v>81.08</v>
      </c>
      <c r="G329" t="s">
        <v>12</v>
      </c>
      <c r="H329">
        <v>485</v>
      </c>
      <c r="I329" s="1">
        <v>44074</v>
      </c>
      <c r="J329" t="s">
        <v>158</v>
      </c>
      <c r="K329" t="s">
        <v>13</v>
      </c>
      <c r="L329" s="1" t="str">
        <f>IFERROR(VLOOKUP(C329,pagamenti!#REF!,7,FALSE),"")</f>
        <v/>
      </c>
      <c r="M329" s="2" t="e">
        <f t="shared" si="21"/>
        <v>#VALUE!</v>
      </c>
      <c r="N329" s="2" t="e">
        <f t="shared" si="22"/>
        <v>#VALUE!</v>
      </c>
    </row>
    <row r="330" spans="1:14" x14ac:dyDescent="0.35">
      <c r="A330">
        <v>182</v>
      </c>
      <c r="B330">
        <f t="shared" si="20"/>
        <v>1</v>
      </c>
      <c r="C330" t="s">
        <v>159</v>
      </c>
      <c r="D330" s="1">
        <v>44165</v>
      </c>
      <c r="E330">
        <v>0</v>
      </c>
      <c r="F330">
        <v>411.43</v>
      </c>
      <c r="G330" t="s">
        <v>12</v>
      </c>
      <c r="H330">
        <v>486</v>
      </c>
      <c r="I330" s="1">
        <v>44074</v>
      </c>
      <c r="J330" t="s">
        <v>160</v>
      </c>
      <c r="K330" t="s">
        <v>13</v>
      </c>
      <c r="L330" s="1" t="str">
        <f>IFERROR(VLOOKUP(C330,pagamenti!#REF!,7,FALSE),"")</f>
        <v/>
      </c>
      <c r="M330" s="2" t="e">
        <f t="shared" si="21"/>
        <v>#VALUE!</v>
      </c>
      <c r="N330" s="2" t="e">
        <f t="shared" si="22"/>
        <v>#VALUE!</v>
      </c>
    </row>
    <row r="331" spans="1:14" x14ac:dyDescent="0.35">
      <c r="A331">
        <v>183</v>
      </c>
      <c r="B331">
        <f t="shared" si="20"/>
        <v>1</v>
      </c>
      <c r="C331" t="s">
        <v>161</v>
      </c>
      <c r="D331" s="1">
        <v>44165</v>
      </c>
      <c r="E331">
        <v>0</v>
      </c>
      <c r="F331">
        <v>12.14</v>
      </c>
      <c r="G331" t="s">
        <v>12</v>
      </c>
      <c r="H331">
        <v>487</v>
      </c>
      <c r="I331" s="1">
        <v>44074</v>
      </c>
      <c r="J331" t="s">
        <v>162</v>
      </c>
      <c r="K331" t="s">
        <v>13</v>
      </c>
      <c r="L331" s="1" t="str">
        <f>IFERROR(VLOOKUP(C331,pagamenti!#REF!,7,FALSE),"")</f>
        <v/>
      </c>
      <c r="M331" s="2" t="e">
        <f t="shared" si="21"/>
        <v>#VALUE!</v>
      </c>
      <c r="N331" s="2" t="e">
        <f t="shared" si="22"/>
        <v>#VALUE!</v>
      </c>
    </row>
    <row r="332" spans="1:14" x14ac:dyDescent="0.35">
      <c r="A332">
        <v>184</v>
      </c>
      <c r="B332">
        <f t="shared" si="20"/>
        <v>1</v>
      </c>
      <c r="C332" t="s">
        <v>163</v>
      </c>
      <c r="D332" s="1">
        <v>44165</v>
      </c>
      <c r="E332">
        <v>0</v>
      </c>
      <c r="F332">
        <v>4871.5200000000004</v>
      </c>
      <c r="G332" t="s">
        <v>12</v>
      </c>
      <c r="H332">
        <v>488</v>
      </c>
      <c r="I332" s="1">
        <v>44074</v>
      </c>
      <c r="J332" t="s">
        <v>164</v>
      </c>
      <c r="K332" t="s">
        <v>13</v>
      </c>
      <c r="L332" s="1" t="str">
        <f>IFERROR(VLOOKUP(C332,pagamenti!#REF!,7,FALSE),"")</f>
        <v/>
      </c>
      <c r="M332" s="2" t="e">
        <f t="shared" si="21"/>
        <v>#VALUE!</v>
      </c>
      <c r="N332" s="2" t="e">
        <f t="shared" si="22"/>
        <v>#VALUE!</v>
      </c>
    </row>
    <row r="333" spans="1:14" x14ac:dyDescent="0.35">
      <c r="A333">
        <v>185</v>
      </c>
      <c r="B333">
        <f t="shared" si="20"/>
        <v>1</v>
      </c>
      <c r="C333" t="s">
        <v>165</v>
      </c>
      <c r="D333" s="1">
        <v>44165</v>
      </c>
      <c r="E333">
        <v>0</v>
      </c>
      <c r="F333">
        <v>5882.57</v>
      </c>
      <c r="G333" t="s">
        <v>12</v>
      </c>
      <c r="H333">
        <v>489</v>
      </c>
      <c r="I333" s="1">
        <v>44074</v>
      </c>
      <c r="J333" t="s">
        <v>166</v>
      </c>
      <c r="K333" t="s">
        <v>13</v>
      </c>
      <c r="L333" s="1" t="str">
        <f>IFERROR(VLOOKUP(C333,pagamenti!#REF!,7,FALSE),"")</f>
        <v/>
      </c>
      <c r="M333" s="2" t="e">
        <f t="shared" si="21"/>
        <v>#VALUE!</v>
      </c>
      <c r="N333" s="2" t="e">
        <f t="shared" si="22"/>
        <v>#VALUE!</v>
      </c>
    </row>
    <row r="334" spans="1:14" x14ac:dyDescent="0.35">
      <c r="A334">
        <v>403</v>
      </c>
      <c r="B334">
        <f t="shared" si="20"/>
        <v>1</v>
      </c>
      <c r="C334" t="s">
        <v>350</v>
      </c>
      <c r="D334" s="1">
        <v>44104</v>
      </c>
      <c r="E334">
        <v>0</v>
      </c>
      <c r="F334">
        <v>302</v>
      </c>
      <c r="G334" t="s">
        <v>12</v>
      </c>
      <c r="H334">
        <v>1328</v>
      </c>
      <c r="I334" s="1">
        <v>44074</v>
      </c>
      <c r="J334" t="s">
        <v>351</v>
      </c>
      <c r="K334" t="s">
        <v>337</v>
      </c>
      <c r="L334" s="1" t="str">
        <f>IFERROR(VLOOKUP(C334,pagamenti!#REF!,7,FALSE),"")</f>
        <v/>
      </c>
      <c r="M334" s="2" t="e">
        <f t="shared" si="21"/>
        <v>#VALUE!</v>
      </c>
      <c r="N334" s="2" t="e">
        <f t="shared" si="22"/>
        <v>#VALUE!</v>
      </c>
    </row>
    <row r="335" spans="1:14" x14ac:dyDescent="0.35">
      <c r="A335">
        <v>546</v>
      </c>
      <c r="B335">
        <f t="shared" si="20"/>
        <v>1</v>
      </c>
      <c r="C335" t="s">
        <v>475</v>
      </c>
      <c r="D335" s="1">
        <v>44104</v>
      </c>
      <c r="E335">
        <v>0</v>
      </c>
      <c r="F335">
        <v>795.74</v>
      </c>
      <c r="G335" t="s">
        <v>12</v>
      </c>
      <c r="H335">
        <v>64149</v>
      </c>
      <c r="I335" s="1">
        <v>44074</v>
      </c>
      <c r="J335" t="s">
        <v>476</v>
      </c>
      <c r="K335" t="s">
        <v>472</v>
      </c>
      <c r="L335" s="1" t="str">
        <f>IFERROR(VLOOKUP(C335,pagamenti!#REF!,7,FALSE),"")</f>
        <v/>
      </c>
      <c r="M335" s="2" t="e">
        <f t="shared" si="21"/>
        <v>#VALUE!</v>
      </c>
      <c r="N335" s="2" t="e">
        <f t="shared" si="22"/>
        <v>#VALUE!</v>
      </c>
    </row>
    <row r="336" spans="1:14" x14ac:dyDescent="0.35">
      <c r="A336">
        <v>548</v>
      </c>
      <c r="B336">
        <f t="shared" si="20"/>
        <v>1</v>
      </c>
      <c r="C336" t="s">
        <v>477</v>
      </c>
      <c r="D336" s="1">
        <v>44135</v>
      </c>
      <c r="E336">
        <v>0</v>
      </c>
      <c r="F336">
        <v>11.22</v>
      </c>
      <c r="G336" t="s">
        <v>12</v>
      </c>
      <c r="H336">
        <v>64493</v>
      </c>
      <c r="I336" s="1">
        <v>44075</v>
      </c>
      <c r="J336" t="s">
        <v>478</v>
      </c>
      <c r="K336" t="s">
        <v>472</v>
      </c>
      <c r="L336" s="1" t="str">
        <f>IFERROR(VLOOKUP(C336,pagamenti!#REF!,7,FALSE),"")</f>
        <v/>
      </c>
      <c r="M336" s="2" t="e">
        <f t="shared" si="21"/>
        <v>#VALUE!</v>
      </c>
      <c r="N336" s="2" t="e">
        <f t="shared" si="22"/>
        <v>#VALUE!</v>
      </c>
    </row>
    <row r="337" spans="1:14" x14ac:dyDescent="0.35">
      <c r="A337">
        <v>633</v>
      </c>
      <c r="B337">
        <f t="shared" si="20"/>
        <v>1</v>
      </c>
      <c r="C337" t="s">
        <v>551</v>
      </c>
      <c r="D337" s="1">
        <v>44135</v>
      </c>
      <c r="E337">
        <v>0</v>
      </c>
      <c r="F337">
        <v>397.47</v>
      </c>
      <c r="G337" t="s">
        <v>482</v>
      </c>
      <c r="H337">
        <v>126673</v>
      </c>
      <c r="I337" s="1">
        <v>44078</v>
      </c>
      <c r="J337" t="s">
        <v>552</v>
      </c>
      <c r="K337" t="s">
        <v>534</v>
      </c>
      <c r="L337" s="1" t="str">
        <f>IFERROR(VLOOKUP(C337,pagamenti!#REF!,7,FALSE),"")</f>
        <v/>
      </c>
      <c r="M337" s="2" t="e">
        <f t="shared" si="21"/>
        <v>#VALUE!</v>
      </c>
      <c r="N337" s="2" t="e">
        <f t="shared" si="22"/>
        <v>#VALUE!</v>
      </c>
    </row>
    <row r="338" spans="1:14" x14ac:dyDescent="0.35">
      <c r="A338">
        <v>1040</v>
      </c>
      <c r="B338">
        <f t="shared" si="20"/>
        <v>1</v>
      </c>
      <c r="C338" t="s">
        <v>939</v>
      </c>
      <c r="D338" s="1">
        <v>44093</v>
      </c>
      <c r="E338">
        <v>0</v>
      </c>
      <c r="F338">
        <v>65.14</v>
      </c>
      <c r="G338" t="s">
        <v>12</v>
      </c>
      <c r="H338">
        <v>202467</v>
      </c>
      <c r="I338" s="1">
        <v>44078</v>
      </c>
      <c r="J338" t="s">
        <v>940</v>
      </c>
      <c r="K338" t="s">
        <v>892</v>
      </c>
      <c r="L338" s="1" t="str">
        <f>IFERROR(VLOOKUP(C338,pagamenti!#REF!,7,FALSE),"")</f>
        <v/>
      </c>
      <c r="M338" s="2" t="e">
        <f t="shared" si="21"/>
        <v>#VALUE!</v>
      </c>
      <c r="N338" s="2" t="e">
        <f t="shared" si="22"/>
        <v>#VALUE!</v>
      </c>
    </row>
    <row r="339" spans="1:14" x14ac:dyDescent="0.35">
      <c r="A339">
        <v>762</v>
      </c>
      <c r="B339">
        <f t="shared" si="20"/>
        <v>1</v>
      </c>
      <c r="C339" t="s">
        <v>680</v>
      </c>
      <c r="D339" s="1">
        <v>44095</v>
      </c>
      <c r="E339">
        <v>0</v>
      </c>
      <c r="F339">
        <v>1415.74</v>
      </c>
      <c r="G339" t="s">
        <v>12</v>
      </c>
      <c r="H339">
        <v>56800</v>
      </c>
      <c r="I339" s="1">
        <v>44080</v>
      </c>
      <c r="J339" t="s">
        <v>681</v>
      </c>
      <c r="K339" t="s">
        <v>617</v>
      </c>
      <c r="L339" s="1" t="str">
        <f>IFERROR(VLOOKUP(C339,pagamenti!#REF!,7,FALSE),"")</f>
        <v/>
      </c>
      <c r="M339" s="2" t="e">
        <f t="shared" si="21"/>
        <v>#VALUE!</v>
      </c>
      <c r="N339" s="2" t="e">
        <f t="shared" si="22"/>
        <v>#VALUE!</v>
      </c>
    </row>
    <row r="340" spans="1:14" x14ac:dyDescent="0.35">
      <c r="A340">
        <v>1042</v>
      </c>
      <c r="B340">
        <f t="shared" si="20"/>
        <v>1</v>
      </c>
      <c r="C340" t="s">
        <v>941</v>
      </c>
      <c r="D340" s="1">
        <v>44095</v>
      </c>
      <c r="E340">
        <v>0</v>
      </c>
      <c r="F340">
        <v>65.25</v>
      </c>
      <c r="G340" t="s">
        <v>12</v>
      </c>
      <c r="H340">
        <v>419467</v>
      </c>
      <c r="I340" s="1">
        <v>44080</v>
      </c>
      <c r="J340" t="s">
        <v>942</v>
      </c>
      <c r="K340" t="s">
        <v>892</v>
      </c>
      <c r="L340" s="1" t="str">
        <f>IFERROR(VLOOKUP(C340,pagamenti!#REF!,7,FALSE),"")</f>
        <v/>
      </c>
      <c r="M340" s="2" t="e">
        <f t="shared" si="21"/>
        <v>#VALUE!</v>
      </c>
      <c r="N340" s="2" t="e">
        <f t="shared" si="22"/>
        <v>#VALUE!</v>
      </c>
    </row>
    <row r="341" spans="1:14" x14ac:dyDescent="0.35">
      <c r="A341">
        <v>480</v>
      </c>
      <c r="B341">
        <f t="shared" si="20"/>
        <v>2</v>
      </c>
      <c r="C341" t="s">
        <v>413</v>
      </c>
      <c r="D341" s="1">
        <v>44111</v>
      </c>
      <c r="E341">
        <v>0</v>
      </c>
      <c r="F341">
        <v>84.29</v>
      </c>
      <c r="G341" t="s">
        <v>12</v>
      </c>
      <c r="H341">
        <v>521</v>
      </c>
      <c r="I341" s="1">
        <v>44081</v>
      </c>
      <c r="J341" t="s">
        <v>414</v>
      </c>
      <c r="K341" t="s">
        <v>408</v>
      </c>
      <c r="L341" s="1" t="str">
        <f>IFERROR(VLOOKUP(C341,pagamenti!#REF!,7,FALSE),"")</f>
        <v/>
      </c>
      <c r="M341" s="2" t="e">
        <f t="shared" si="21"/>
        <v>#VALUE!</v>
      </c>
      <c r="N341" s="2" t="e">
        <f t="shared" si="22"/>
        <v>#VALUE!</v>
      </c>
    </row>
    <row r="342" spans="1:14" x14ac:dyDescent="0.35">
      <c r="A342">
        <v>693</v>
      </c>
      <c r="B342">
        <f t="shared" si="20"/>
        <v>1</v>
      </c>
      <c r="C342" t="s">
        <v>609</v>
      </c>
      <c r="D342" s="1">
        <v>44135</v>
      </c>
      <c r="E342">
        <v>0</v>
      </c>
      <c r="F342">
        <v>478.89</v>
      </c>
      <c r="G342" t="s">
        <v>482</v>
      </c>
      <c r="H342">
        <v>786</v>
      </c>
      <c r="I342" s="1">
        <v>44081</v>
      </c>
      <c r="J342" t="s">
        <v>610</v>
      </c>
      <c r="K342" t="s">
        <v>588</v>
      </c>
      <c r="L342" s="1" t="str">
        <f>IFERROR(VLOOKUP(C342,pagamenti!#REF!,7,FALSE),"")</f>
        <v/>
      </c>
      <c r="M342" s="2" t="e">
        <f t="shared" si="21"/>
        <v>#VALUE!</v>
      </c>
      <c r="N342" s="2" t="e">
        <f t="shared" si="22"/>
        <v>#VALUE!</v>
      </c>
    </row>
    <row r="343" spans="1:14" x14ac:dyDescent="0.35">
      <c r="A343">
        <v>568</v>
      </c>
      <c r="B343">
        <f t="shared" si="20"/>
        <v>1</v>
      </c>
      <c r="C343" t="s">
        <v>501</v>
      </c>
      <c r="D343" s="1">
        <v>44096</v>
      </c>
      <c r="E343">
        <v>0</v>
      </c>
      <c r="F343">
        <v>13.1</v>
      </c>
      <c r="G343" t="s">
        <v>12</v>
      </c>
      <c r="H343">
        <v>42819</v>
      </c>
      <c r="I343" s="1">
        <v>44081</v>
      </c>
      <c r="J343" t="s">
        <v>502</v>
      </c>
      <c r="K343" t="s">
        <v>498</v>
      </c>
      <c r="L343" s="1" t="str">
        <f>IFERROR(VLOOKUP(C343,pagamenti!#REF!,7,FALSE),"")</f>
        <v/>
      </c>
      <c r="M343" s="2" t="e">
        <f t="shared" si="21"/>
        <v>#VALUE!</v>
      </c>
      <c r="N343" s="2" t="e">
        <f t="shared" si="22"/>
        <v>#VALUE!</v>
      </c>
    </row>
    <row r="344" spans="1:14" x14ac:dyDescent="0.35">
      <c r="A344">
        <v>611</v>
      </c>
      <c r="B344">
        <f t="shared" si="20"/>
        <v>1</v>
      </c>
      <c r="C344" t="s">
        <v>530</v>
      </c>
      <c r="D344" s="1">
        <v>44096</v>
      </c>
      <c r="E344">
        <v>0</v>
      </c>
      <c r="F344">
        <v>151.91</v>
      </c>
      <c r="G344" t="s">
        <v>12</v>
      </c>
      <c r="H344">
        <v>544230</v>
      </c>
      <c r="I344" s="1">
        <v>44081</v>
      </c>
      <c r="J344" t="s">
        <v>531</v>
      </c>
      <c r="K344" t="s">
        <v>524</v>
      </c>
      <c r="L344" s="1" t="str">
        <f>IFERROR(VLOOKUP(C344,pagamenti!#REF!,7,FALSE),"")</f>
        <v/>
      </c>
      <c r="M344" s="2" t="e">
        <f t="shared" si="21"/>
        <v>#VALUE!</v>
      </c>
      <c r="N344" s="2" t="e">
        <f t="shared" si="22"/>
        <v>#VALUE!</v>
      </c>
    </row>
    <row r="345" spans="1:14" x14ac:dyDescent="0.35">
      <c r="A345">
        <v>802</v>
      </c>
      <c r="B345">
        <f t="shared" si="20"/>
        <v>2</v>
      </c>
      <c r="C345" t="s">
        <v>719</v>
      </c>
      <c r="D345" s="1">
        <v>44113</v>
      </c>
      <c r="E345">
        <v>0</v>
      </c>
      <c r="F345">
        <v>206.24</v>
      </c>
      <c r="G345" t="s">
        <v>12</v>
      </c>
      <c r="H345">
        <v>65</v>
      </c>
      <c r="I345" s="1">
        <v>44083</v>
      </c>
      <c r="J345" t="s">
        <v>720</v>
      </c>
      <c r="K345" t="s">
        <v>721</v>
      </c>
      <c r="L345" s="1" t="str">
        <f>IFERROR(VLOOKUP(C345,pagamenti!#REF!,7,FALSE),"")</f>
        <v/>
      </c>
      <c r="M345" s="2" t="e">
        <f t="shared" si="21"/>
        <v>#VALUE!</v>
      </c>
      <c r="N345" s="2" t="e">
        <f t="shared" si="22"/>
        <v>#VALUE!</v>
      </c>
    </row>
    <row r="346" spans="1:14" x14ac:dyDescent="0.35">
      <c r="A346">
        <v>765</v>
      </c>
      <c r="B346">
        <f t="shared" si="20"/>
        <v>1</v>
      </c>
      <c r="C346" t="s">
        <v>682</v>
      </c>
      <c r="D346" s="1">
        <v>44101</v>
      </c>
      <c r="E346">
        <v>0</v>
      </c>
      <c r="F346">
        <v>788.02</v>
      </c>
      <c r="G346" t="s">
        <v>12</v>
      </c>
      <c r="H346">
        <v>332093</v>
      </c>
      <c r="I346" s="1">
        <v>44086</v>
      </c>
      <c r="J346" t="s">
        <v>683</v>
      </c>
      <c r="K346" t="s">
        <v>617</v>
      </c>
      <c r="L346" s="1">
        <v>44088</v>
      </c>
      <c r="M346" s="2">
        <f t="shared" si="21"/>
        <v>-13</v>
      </c>
      <c r="N346" s="2">
        <f t="shared" si="22"/>
        <v>-10244.26</v>
      </c>
    </row>
    <row r="347" spans="1:14" x14ac:dyDescent="0.35">
      <c r="A347">
        <v>1074</v>
      </c>
      <c r="B347">
        <f t="shared" si="20"/>
        <v>1</v>
      </c>
      <c r="C347" t="s">
        <v>970</v>
      </c>
      <c r="D347" s="1">
        <v>44118</v>
      </c>
      <c r="E347">
        <v>0</v>
      </c>
      <c r="F347">
        <v>779.68</v>
      </c>
      <c r="G347" t="s">
        <v>12</v>
      </c>
      <c r="H347">
        <v>127</v>
      </c>
      <c r="I347" s="1">
        <v>44088</v>
      </c>
      <c r="J347" t="s">
        <v>971</v>
      </c>
      <c r="K347" t="s">
        <v>964</v>
      </c>
      <c r="L347" s="1" t="str">
        <f>IFERROR(VLOOKUP(C347,pagamenti!#REF!,7,FALSE),"")</f>
        <v/>
      </c>
      <c r="M347" s="2" t="e">
        <f t="shared" si="21"/>
        <v>#VALUE!</v>
      </c>
      <c r="N347" s="2" t="e">
        <f t="shared" si="22"/>
        <v>#VALUE!</v>
      </c>
    </row>
    <row r="348" spans="1:14" x14ac:dyDescent="0.35">
      <c r="A348">
        <v>347</v>
      </c>
      <c r="B348">
        <f t="shared" si="20"/>
        <v>1</v>
      </c>
      <c r="C348" t="s">
        <v>298</v>
      </c>
      <c r="D348" s="1">
        <v>44118</v>
      </c>
      <c r="E348">
        <v>0</v>
      </c>
      <c r="F348">
        <v>250.16</v>
      </c>
      <c r="G348" t="s">
        <v>12</v>
      </c>
      <c r="H348">
        <v>60753</v>
      </c>
      <c r="I348" s="1">
        <v>44088</v>
      </c>
      <c r="J348" t="s">
        <v>299</v>
      </c>
      <c r="K348" t="s">
        <v>265</v>
      </c>
      <c r="L348" s="1" t="str">
        <f>IFERROR(VLOOKUP(C348,pagamenti!#REF!,7,FALSE),"")</f>
        <v/>
      </c>
      <c r="M348" s="2" t="e">
        <f t="shared" si="21"/>
        <v>#VALUE!</v>
      </c>
      <c r="N348" s="2" t="e">
        <f t="shared" si="22"/>
        <v>#VALUE!</v>
      </c>
    </row>
    <row r="349" spans="1:14" x14ac:dyDescent="0.35">
      <c r="A349">
        <v>284</v>
      </c>
      <c r="B349">
        <f t="shared" si="20"/>
        <v>2</v>
      </c>
      <c r="C349" t="s">
        <v>244</v>
      </c>
      <c r="D349" s="1">
        <v>44119</v>
      </c>
      <c r="E349">
        <v>0</v>
      </c>
      <c r="F349">
        <v>9784.7999999999993</v>
      </c>
      <c r="G349" t="s">
        <v>12</v>
      </c>
      <c r="H349">
        <v>39</v>
      </c>
      <c r="I349" s="1">
        <v>44089</v>
      </c>
      <c r="J349" t="s">
        <v>245</v>
      </c>
      <c r="K349" t="s">
        <v>230</v>
      </c>
      <c r="L349" s="1" t="str">
        <f>IFERROR(VLOOKUP(C349,pagamenti!#REF!,7,FALSE),"")</f>
        <v/>
      </c>
      <c r="M349" s="2" t="e">
        <f t="shared" si="21"/>
        <v>#VALUE!</v>
      </c>
      <c r="N349" s="2" t="e">
        <f t="shared" si="22"/>
        <v>#VALUE!</v>
      </c>
    </row>
    <row r="350" spans="1:14" x14ac:dyDescent="0.35">
      <c r="A350">
        <v>830</v>
      </c>
      <c r="B350">
        <f t="shared" si="20"/>
        <v>1</v>
      </c>
      <c r="C350" t="s">
        <v>745</v>
      </c>
      <c r="D350" s="1">
        <v>44119</v>
      </c>
      <c r="E350">
        <v>0</v>
      </c>
      <c r="F350">
        <v>73.97</v>
      </c>
      <c r="G350" t="s">
        <v>12</v>
      </c>
      <c r="H350">
        <v>96414</v>
      </c>
      <c r="I350" s="1">
        <v>44089</v>
      </c>
      <c r="J350" t="s">
        <v>746</v>
      </c>
      <c r="K350" t="s">
        <v>728</v>
      </c>
      <c r="L350" s="1" t="str">
        <f>IFERROR(VLOOKUP(C350,pagamenti!#REF!,7,FALSE),"")</f>
        <v/>
      </c>
      <c r="M350" s="2" t="e">
        <f t="shared" si="21"/>
        <v>#VALUE!</v>
      </c>
      <c r="N350" s="2" t="e">
        <f t="shared" si="22"/>
        <v>#VALUE!</v>
      </c>
    </row>
    <row r="351" spans="1:14" x14ac:dyDescent="0.35">
      <c r="A351">
        <v>524</v>
      </c>
      <c r="B351">
        <f t="shared" ref="B351:B364" si="23">COUNTIF($C$2:$C$474,C351)</f>
        <v>1</v>
      </c>
      <c r="C351" t="s">
        <v>459</v>
      </c>
      <c r="D351" s="1">
        <v>44090</v>
      </c>
      <c r="E351">
        <v>0</v>
      </c>
      <c r="F351">
        <v>950.16</v>
      </c>
      <c r="G351" t="s">
        <v>10</v>
      </c>
      <c r="H351">
        <v>919</v>
      </c>
      <c r="I351" s="1">
        <v>44090</v>
      </c>
      <c r="J351" t="s">
        <v>460</v>
      </c>
      <c r="K351" t="s">
        <v>453</v>
      </c>
      <c r="L351" s="1" t="str">
        <f>IFERROR(VLOOKUP(C351,pagamenti!#REF!,7,FALSE),"")</f>
        <v/>
      </c>
      <c r="M351" s="2" t="e">
        <f t="shared" si="21"/>
        <v>#VALUE!</v>
      </c>
      <c r="N351" s="2" t="e">
        <f t="shared" si="22"/>
        <v>#VALUE!</v>
      </c>
    </row>
    <row r="352" spans="1:14" x14ac:dyDescent="0.35">
      <c r="A352">
        <v>525</v>
      </c>
      <c r="B352">
        <f t="shared" si="23"/>
        <v>2</v>
      </c>
      <c r="C352" t="s">
        <v>417</v>
      </c>
      <c r="D352" s="1">
        <v>44090</v>
      </c>
      <c r="E352">
        <v>0</v>
      </c>
      <c r="F352">
        <v>873.21</v>
      </c>
      <c r="G352" t="s">
        <v>10</v>
      </c>
      <c r="H352">
        <v>920</v>
      </c>
      <c r="I352" s="1">
        <v>44090</v>
      </c>
      <c r="J352" t="s">
        <v>461</v>
      </c>
      <c r="K352" t="s">
        <v>453</v>
      </c>
      <c r="L352" s="1">
        <v>44090</v>
      </c>
      <c r="M352" s="2">
        <f t="shared" si="21"/>
        <v>0</v>
      </c>
      <c r="N352" s="2">
        <f t="shared" si="22"/>
        <v>0</v>
      </c>
    </row>
    <row r="353" spans="1:19" x14ac:dyDescent="0.35">
      <c r="A353">
        <v>526</v>
      </c>
      <c r="B353">
        <f t="shared" si="23"/>
        <v>1</v>
      </c>
      <c r="C353" t="s">
        <v>462</v>
      </c>
      <c r="D353" s="1">
        <v>44090</v>
      </c>
      <c r="E353">
        <v>0</v>
      </c>
      <c r="F353">
        <v>710.75</v>
      </c>
      <c r="G353" t="s">
        <v>10</v>
      </c>
      <c r="H353">
        <v>921</v>
      </c>
      <c r="I353" s="1">
        <v>44090</v>
      </c>
      <c r="J353" t="s">
        <v>463</v>
      </c>
      <c r="K353" t="s">
        <v>453</v>
      </c>
      <c r="L353" s="1" t="str">
        <f>IFERROR(VLOOKUP(C353,pagamenti!#REF!,7,FALSE),"")</f>
        <v/>
      </c>
      <c r="M353" s="2" t="e">
        <f t="shared" si="21"/>
        <v>#VALUE!</v>
      </c>
      <c r="N353" s="2" t="e">
        <f t="shared" si="22"/>
        <v>#VALUE!</v>
      </c>
    </row>
    <row r="354" spans="1:19" x14ac:dyDescent="0.35">
      <c r="A354">
        <v>527</v>
      </c>
      <c r="B354">
        <f t="shared" si="23"/>
        <v>1</v>
      </c>
      <c r="C354" t="s">
        <v>464</v>
      </c>
      <c r="D354" s="1">
        <v>44090</v>
      </c>
      <c r="E354">
        <v>0</v>
      </c>
      <c r="F354">
        <v>710.75</v>
      </c>
      <c r="G354" t="s">
        <v>10</v>
      </c>
      <c r="H354">
        <v>922</v>
      </c>
      <c r="I354" s="1">
        <v>44090</v>
      </c>
      <c r="J354" t="s">
        <v>465</v>
      </c>
      <c r="K354" t="s">
        <v>453</v>
      </c>
      <c r="L354" s="1" t="str">
        <f>IFERROR(VLOOKUP(C354,pagamenti!#REF!,7,FALSE),"")</f>
        <v/>
      </c>
      <c r="M354" s="2" t="e">
        <f t="shared" si="21"/>
        <v>#VALUE!</v>
      </c>
      <c r="N354" s="2" t="e">
        <f t="shared" si="22"/>
        <v>#VALUE!</v>
      </c>
    </row>
    <row r="355" spans="1:19" x14ac:dyDescent="0.35">
      <c r="A355">
        <v>349</v>
      </c>
      <c r="B355">
        <f t="shared" si="23"/>
        <v>1</v>
      </c>
      <c r="C355" t="s">
        <v>300</v>
      </c>
      <c r="D355" s="1">
        <v>44125</v>
      </c>
      <c r="E355">
        <v>0</v>
      </c>
      <c r="F355">
        <v>49.62</v>
      </c>
      <c r="G355" t="s">
        <v>12</v>
      </c>
      <c r="H355">
        <v>1220</v>
      </c>
      <c r="I355" s="1">
        <v>44095</v>
      </c>
      <c r="J355" t="s">
        <v>301</v>
      </c>
      <c r="K355" t="s">
        <v>265</v>
      </c>
      <c r="L355" s="1" t="str">
        <f>IFERROR(VLOOKUP(C355,pagamenti!#REF!,7,FALSE),"")</f>
        <v/>
      </c>
      <c r="M355" s="2" t="e">
        <f t="shared" si="21"/>
        <v>#VALUE!</v>
      </c>
      <c r="N355" s="2" t="e">
        <f t="shared" si="22"/>
        <v>#VALUE!</v>
      </c>
    </row>
    <row r="356" spans="1:19" x14ac:dyDescent="0.35">
      <c r="A356">
        <v>879</v>
      </c>
      <c r="B356">
        <f t="shared" si="23"/>
        <v>1</v>
      </c>
      <c r="C356" t="s">
        <v>427</v>
      </c>
      <c r="D356" s="1">
        <v>44135</v>
      </c>
      <c r="E356">
        <v>0</v>
      </c>
      <c r="F356">
        <v>232.34</v>
      </c>
      <c r="G356" t="s">
        <v>12</v>
      </c>
      <c r="H356">
        <v>306</v>
      </c>
      <c r="I356" s="1">
        <v>44102</v>
      </c>
      <c r="J356" t="s">
        <v>787</v>
      </c>
      <c r="K356" t="s">
        <v>782</v>
      </c>
      <c r="L356" s="1" t="str">
        <f>IFERROR(VLOOKUP(C356,pagamenti!#REF!,7,FALSE),"")</f>
        <v/>
      </c>
      <c r="M356" s="2" t="e">
        <f t="shared" si="21"/>
        <v>#VALUE!</v>
      </c>
      <c r="N356" s="2" t="e">
        <f t="shared" si="22"/>
        <v>#VALUE!</v>
      </c>
    </row>
    <row r="357" spans="1:19" x14ac:dyDescent="0.35">
      <c r="A357">
        <v>193</v>
      </c>
      <c r="B357">
        <f t="shared" si="23"/>
        <v>1</v>
      </c>
      <c r="C357" t="s">
        <v>167</v>
      </c>
      <c r="D357" s="1">
        <v>44165</v>
      </c>
      <c r="E357">
        <v>0</v>
      </c>
      <c r="F357">
        <v>3161.67</v>
      </c>
      <c r="G357" t="s">
        <v>12</v>
      </c>
      <c r="H357">
        <v>526</v>
      </c>
      <c r="I357" s="1">
        <v>44104</v>
      </c>
      <c r="J357" t="s">
        <v>168</v>
      </c>
      <c r="K357" t="s">
        <v>13</v>
      </c>
      <c r="L357" s="1" t="str">
        <f>IFERROR(VLOOKUP(C357,pagamenti!#REF!,7,FALSE),"")</f>
        <v/>
      </c>
      <c r="M357" s="2" t="e">
        <f t="shared" si="21"/>
        <v>#VALUE!</v>
      </c>
      <c r="N357" s="2" t="e">
        <f t="shared" si="22"/>
        <v>#VALUE!</v>
      </c>
    </row>
    <row r="358" spans="1:19" x14ac:dyDescent="0.35">
      <c r="A358">
        <v>194</v>
      </c>
      <c r="B358">
        <f t="shared" si="23"/>
        <v>1</v>
      </c>
      <c r="C358" t="s">
        <v>169</v>
      </c>
      <c r="D358" s="1">
        <v>44165</v>
      </c>
      <c r="E358">
        <v>0</v>
      </c>
      <c r="F358">
        <v>36.42</v>
      </c>
      <c r="G358" t="s">
        <v>12</v>
      </c>
      <c r="H358">
        <v>527</v>
      </c>
      <c r="I358" s="1">
        <v>44104</v>
      </c>
      <c r="J358" t="s">
        <v>170</v>
      </c>
      <c r="K358" t="s">
        <v>13</v>
      </c>
      <c r="L358" s="1" t="str">
        <f>IFERROR(VLOOKUP(C358,pagamenti!#REF!,7,FALSE),"")</f>
        <v/>
      </c>
      <c r="M358" s="2" t="e">
        <f t="shared" si="21"/>
        <v>#VALUE!</v>
      </c>
      <c r="N358" s="2" t="e">
        <f t="shared" si="22"/>
        <v>#VALUE!</v>
      </c>
    </row>
    <row r="359" spans="1:19" x14ac:dyDescent="0.35">
      <c r="A359">
        <v>195</v>
      </c>
      <c r="B359">
        <f t="shared" si="23"/>
        <v>1</v>
      </c>
      <c r="C359" t="s">
        <v>171</v>
      </c>
      <c r="D359" s="1">
        <v>44165</v>
      </c>
      <c r="E359">
        <v>0</v>
      </c>
      <c r="F359">
        <v>467.25</v>
      </c>
      <c r="G359" t="s">
        <v>12</v>
      </c>
      <c r="H359">
        <v>528</v>
      </c>
      <c r="I359" s="1">
        <v>44104</v>
      </c>
      <c r="J359" t="s">
        <v>172</v>
      </c>
      <c r="K359" t="s">
        <v>13</v>
      </c>
      <c r="L359" s="1" t="str">
        <f>IFERROR(VLOOKUP(C359,pagamenti!#REF!,7,FALSE),"")</f>
        <v/>
      </c>
      <c r="M359" s="2" t="e">
        <f t="shared" si="21"/>
        <v>#VALUE!</v>
      </c>
      <c r="N359" s="2" t="e">
        <f t="shared" si="22"/>
        <v>#VALUE!</v>
      </c>
    </row>
    <row r="360" spans="1:19" x14ac:dyDescent="0.35">
      <c r="A360">
        <v>196</v>
      </c>
      <c r="B360">
        <f t="shared" si="23"/>
        <v>1</v>
      </c>
      <c r="C360" t="s">
        <v>173</v>
      </c>
      <c r="D360" s="1">
        <v>44165</v>
      </c>
      <c r="E360">
        <v>0</v>
      </c>
      <c r="F360">
        <v>66.760000000000005</v>
      </c>
      <c r="G360" t="s">
        <v>12</v>
      </c>
      <c r="H360">
        <v>529</v>
      </c>
      <c r="I360" s="1">
        <v>44104</v>
      </c>
      <c r="J360" t="s">
        <v>174</v>
      </c>
      <c r="K360" t="s">
        <v>13</v>
      </c>
      <c r="L360" s="1" t="str">
        <f>IFERROR(VLOOKUP(C360,pagamenti!#REF!,7,FALSE),"")</f>
        <v/>
      </c>
      <c r="M360" s="2" t="e">
        <f t="shared" si="21"/>
        <v>#VALUE!</v>
      </c>
      <c r="N360" s="2" t="e">
        <f t="shared" si="22"/>
        <v>#VALUE!</v>
      </c>
    </row>
    <row r="361" spans="1:19" x14ac:dyDescent="0.35">
      <c r="A361">
        <v>197</v>
      </c>
      <c r="B361">
        <f t="shared" si="23"/>
        <v>1</v>
      </c>
      <c r="C361" t="s">
        <v>175</v>
      </c>
      <c r="D361" s="1">
        <v>44165</v>
      </c>
      <c r="E361">
        <v>0</v>
      </c>
      <c r="F361">
        <v>3107.38</v>
      </c>
      <c r="G361" t="s">
        <v>12</v>
      </c>
      <c r="H361">
        <v>530</v>
      </c>
      <c r="I361" s="1">
        <v>44104</v>
      </c>
      <c r="J361" t="s">
        <v>176</v>
      </c>
      <c r="K361" t="s">
        <v>13</v>
      </c>
      <c r="L361" s="1" t="str">
        <f>IFERROR(VLOOKUP(C361,pagamenti!#REF!,7,FALSE),"")</f>
        <v/>
      </c>
      <c r="M361" s="2" t="e">
        <f t="shared" si="21"/>
        <v>#VALUE!</v>
      </c>
      <c r="N361" s="2" t="e">
        <f t="shared" si="22"/>
        <v>#VALUE!</v>
      </c>
    </row>
    <row r="362" spans="1:19" x14ac:dyDescent="0.35">
      <c r="A362">
        <v>198</v>
      </c>
      <c r="B362">
        <f t="shared" si="23"/>
        <v>1</v>
      </c>
      <c r="C362" t="s">
        <v>177</v>
      </c>
      <c r="D362" s="1">
        <v>44165</v>
      </c>
      <c r="E362">
        <v>0</v>
      </c>
      <c r="F362">
        <v>5471.5</v>
      </c>
      <c r="G362" t="s">
        <v>12</v>
      </c>
      <c r="H362">
        <v>531</v>
      </c>
      <c r="I362" s="1">
        <v>44104</v>
      </c>
      <c r="J362" t="s">
        <v>178</v>
      </c>
      <c r="K362" t="s">
        <v>13</v>
      </c>
      <c r="L362" s="1" t="str">
        <f>IFERROR(VLOOKUP(C362,pagamenti!#REF!,7,FALSE),"")</f>
        <v/>
      </c>
      <c r="M362" s="2" t="e">
        <f t="shared" si="21"/>
        <v>#VALUE!</v>
      </c>
      <c r="N362" s="2" t="e">
        <f t="shared" si="22"/>
        <v>#VALUE!</v>
      </c>
    </row>
    <row r="363" spans="1:19" x14ac:dyDescent="0.35">
      <c r="A363">
        <v>987</v>
      </c>
      <c r="B363">
        <f t="shared" si="23"/>
        <v>1</v>
      </c>
      <c r="C363" t="s">
        <v>882</v>
      </c>
      <c r="D363" s="1">
        <v>44134</v>
      </c>
      <c r="E363">
        <v>0</v>
      </c>
      <c r="F363">
        <v>18</v>
      </c>
      <c r="G363" t="s">
        <v>12</v>
      </c>
      <c r="H363">
        <v>771</v>
      </c>
      <c r="I363" s="1">
        <v>44104</v>
      </c>
      <c r="J363" t="s">
        <v>883</v>
      </c>
      <c r="K363" t="s">
        <v>864</v>
      </c>
      <c r="L363" s="1" t="str">
        <f>IFERROR(VLOOKUP(C363,pagamenti!#REF!,7,FALSE),"")</f>
        <v/>
      </c>
      <c r="M363" s="2" t="e">
        <f t="shared" si="21"/>
        <v>#VALUE!</v>
      </c>
      <c r="N363" s="2" t="e">
        <f t="shared" si="22"/>
        <v>#VALUE!</v>
      </c>
    </row>
    <row r="364" spans="1:19" ht="15" thickBot="1" x14ac:dyDescent="0.4">
      <c r="A364">
        <v>405</v>
      </c>
      <c r="B364">
        <f t="shared" si="23"/>
        <v>1</v>
      </c>
      <c r="C364" t="s">
        <v>352</v>
      </c>
      <c r="D364" s="1">
        <v>44134</v>
      </c>
      <c r="E364">
        <v>0</v>
      </c>
      <c r="F364">
        <v>1134.9000000000001</v>
      </c>
      <c r="G364" t="s">
        <v>12</v>
      </c>
      <c r="H364">
        <v>1511</v>
      </c>
      <c r="I364" s="1">
        <v>44104</v>
      </c>
      <c r="J364" t="s">
        <v>353</v>
      </c>
      <c r="K364" t="s">
        <v>337</v>
      </c>
      <c r="L364" s="1" t="str">
        <f>IFERROR(VLOOKUP(C364,pagamenti!#REF!,7,FALSE),"")</f>
        <v/>
      </c>
      <c r="M364" s="2" t="e">
        <f t="shared" si="21"/>
        <v>#VALUE!</v>
      </c>
      <c r="N364" s="2" t="e">
        <f t="shared" si="22"/>
        <v>#VALUE!</v>
      </c>
    </row>
    <row r="365" spans="1:19" ht="15" thickBot="1" x14ac:dyDescent="0.4">
      <c r="D365" s="1"/>
      <c r="I365" s="1"/>
      <c r="M365" s="2"/>
      <c r="O365" s="6">
        <f>SUM(F255:F364)</f>
        <v>234705.74000000005</v>
      </c>
      <c r="P365" s="6" t="e">
        <f>SUM(M255:M364)</f>
        <v>#VALUE!</v>
      </c>
      <c r="Q365" s="6" t="e">
        <f>SUM(N255:N364)</f>
        <v>#VALUE!</v>
      </c>
      <c r="R365" s="7" t="e">
        <f>+Q365/O365</f>
        <v>#VALUE!</v>
      </c>
      <c r="S365" s="9" t="s">
        <v>981</v>
      </c>
    </row>
    <row r="366" spans="1:19" x14ac:dyDescent="0.35">
      <c r="D366" s="1"/>
      <c r="I366" s="1"/>
      <c r="M366" s="2"/>
    </row>
    <row r="367" spans="1:19" x14ac:dyDescent="0.35">
      <c r="A367">
        <v>1076</v>
      </c>
      <c r="B367">
        <f t="shared" ref="B367:B398" si="24">COUNTIF($C$2:$C$474,C367)</f>
        <v>1</v>
      </c>
      <c r="C367" t="s">
        <v>425</v>
      </c>
      <c r="D367" s="1">
        <v>44136</v>
      </c>
      <c r="E367">
        <v>0</v>
      </c>
      <c r="F367">
        <v>660</v>
      </c>
      <c r="G367" t="s">
        <v>12</v>
      </c>
      <c r="H367">
        <v>138</v>
      </c>
      <c r="I367" s="1">
        <v>44105</v>
      </c>
      <c r="J367" t="s">
        <v>972</v>
      </c>
      <c r="K367" t="s">
        <v>964</v>
      </c>
      <c r="L367" s="1">
        <v>44169</v>
      </c>
      <c r="M367" s="2">
        <f t="shared" si="21"/>
        <v>33</v>
      </c>
      <c r="N367" s="2">
        <f t="shared" si="22"/>
        <v>21780</v>
      </c>
    </row>
    <row r="368" spans="1:19" x14ac:dyDescent="0.35">
      <c r="A368">
        <v>500</v>
      </c>
      <c r="B368">
        <f t="shared" si="24"/>
        <v>1</v>
      </c>
      <c r="C368" t="s">
        <v>444</v>
      </c>
      <c r="D368" s="1">
        <v>44120</v>
      </c>
      <c r="E368">
        <v>0</v>
      </c>
      <c r="F368">
        <v>750</v>
      </c>
      <c r="G368" t="s">
        <v>12</v>
      </c>
      <c r="H368">
        <v>29142</v>
      </c>
      <c r="I368" s="1">
        <v>44105</v>
      </c>
      <c r="J368" t="s">
        <v>445</v>
      </c>
      <c r="K368" t="s">
        <v>431</v>
      </c>
      <c r="L368" s="1" t="str">
        <f>IFERROR(VLOOKUP(C368,pagamenti!#REF!,7,FALSE),"")</f>
        <v/>
      </c>
      <c r="M368" s="2" t="e">
        <f t="shared" si="21"/>
        <v>#VALUE!</v>
      </c>
      <c r="N368" s="2" t="e">
        <f t="shared" si="22"/>
        <v>#VALUE!</v>
      </c>
    </row>
    <row r="369" spans="1:14" x14ac:dyDescent="0.35">
      <c r="A369">
        <v>927</v>
      </c>
      <c r="B369">
        <f t="shared" si="24"/>
        <v>2</v>
      </c>
      <c r="C369" t="s">
        <v>785</v>
      </c>
      <c r="D369" s="1">
        <v>44121</v>
      </c>
      <c r="E369">
        <v>0</v>
      </c>
      <c r="F369">
        <v>40</v>
      </c>
      <c r="G369" t="s">
        <v>12</v>
      </c>
      <c r="H369">
        <v>224</v>
      </c>
      <c r="I369" s="1">
        <v>44106</v>
      </c>
      <c r="J369" t="s">
        <v>832</v>
      </c>
      <c r="K369" t="s">
        <v>833</v>
      </c>
      <c r="L369" s="1">
        <v>44109</v>
      </c>
      <c r="M369" s="2">
        <f t="shared" si="21"/>
        <v>-12</v>
      </c>
      <c r="N369" s="2">
        <f t="shared" si="22"/>
        <v>-480</v>
      </c>
    </row>
    <row r="370" spans="1:14" x14ac:dyDescent="0.35">
      <c r="A370">
        <v>660</v>
      </c>
      <c r="B370">
        <f t="shared" si="24"/>
        <v>1</v>
      </c>
      <c r="C370" t="s">
        <v>579</v>
      </c>
      <c r="D370" s="1">
        <v>44137</v>
      </c>
      <c r="E370">
        <v>0</v>
      </c>
      <c r="F370">
        <v>911.8</v>
      </c>
      <c r="G370" t="s">
        <v>10</v>
      </c>
      <c r="H370">
        <v>12053</v>
      </c>
      <c r="I370" s="1">
        <v>44106</v>
      </c>
      <c r="J370" t="s">
        <v>580</v>
      </c>
      <c r="K370" t="s">
        <v>576</v>
      </c>
      <c r="L370" s="1" t="str">
        <f>IFERROR(VLOOKUP(C370,pagamenti!#REF!,7,FALSE),"")</f>
        <v/>
      </c>
      <c r="M370" s="2" t="e">
        <f t="shared" si="21"/>
        <v>#VALUE!</v>
      </c>
      <c r="N370" s="2" t="e">
        <f t="shared" si="22"/>
        <v>#VALUE!</v>
      </c>
    </row>
    <row r="371" spans="1:14" x14ac:dyDescent="0.35">
      <c r="A371">
        <v>661</v>
      </c>
      <c r="B371">
        <f t="shared" si="24"/>
        <v>1</v>
      </c>
      <c r="C371" t="s">
        <v>581</v>
      </c>
      <c r="D371" s="1">
        <v>44137</v>
      </c>
      <c r="E371">
        <v>0</v>
      </c>
      <c r="F371">
        <v>1424.8</v>
      </c>
      <c r="G371" t="s">
        <v>10</v>
      </c>
      <c r="H371">
        <v>12054</v>
      </c>
      <c r="I371" s="1">
        <v>44106</v>
      </c>
      <c r="J371" t="s">
        <v>582</v>
      </c>
      <c r="K371" t="s">
        <v>576</v>
      </c>
      <c r="L371" s="1" t="str">
        <f>IFERROR(VLOOKUP(C371,pagamenti!#REF!,7,FALSE),"")</f>
        <v/>
      </c>
      <c r="M371" s="2" t="e">
        <f t="shared" si="21"/>
        <v>#VALUE!</v>
      </c>
      <c r="N371" s="2" t="e">
        <f t="shared" si="22"/>
        <v>#VALUE!</v>
      </c>
    </row>
    <row r="372" spans="1:14" x14ac:dyDescent="0.35">
      <c r="A372">
        <v>1044</v>
      </c>
      <c r="B372">
        <f t="shared" si="24"/>
        <v>1</v>
      </c>
      <c r="C372" t="s">
        <v>943</v>
      </c>
      <c r="D372" s="1">
        <v>44124</v>
      </c>
      <c r="E372">
        <v>0</v>
      </c>
      <c r="F372">
        <v>52.12</v>
      </c>
      <c r="G372" t="s">
        <v>12</v>
      </c>
      <c r="H372">
        <v>8869</v>
      </c>
      <c r="I372" s="1">
        <v>44109</v>
      </c>
      <c r="J372" t="s">
        <v>944</v>
      </c>
      <c r="K372" t="s">
        <v>892</v>
      </c>
      <c r="L372" s="1" t="str">
        <f>IFERROR(VLOOKUP(C372,pagamenti!#REF!,7,FALSE),"")</f>
        <v/>
      </c>
      <c r="M372" s="2" t="e">
        <f t="shared" si="21"/>
        <v>#VALUE!</v>
      </c>
      <c r="N372" s="2" t="e">
        <f t="shared" si="22"/>
        <v>#VALUE!</v>
      </c>
    </row>
    <row r="373" spans="1:14" x14ac:dyDescent="0.35">
      <c r="A373">
        <v>1045</v>
      </c>
      <c r="B373">
        <f t="shared" si="24"/>
        <v>1</v>
      </c>
      <c r="C373" t="s">
        <v>945</v>
      </c>
      <c r="D373" s="1">
        <v>44124</v>
      </c>
      <c r="E373">
        <v>0</v>
      </c>
      <c r="F373">
        <v>92.13</v>
      </c>
      <c r="G373" t="s">
        <v>12</v>
      </c>
      <c r="H373">
        <v>10068</v>
      </c>
      <c r="I373" s="1">
        <v>44109</v>
      </c>
      <c r="J373" t="s">
        <v>946</v>
      </c>
      <c r="K373" t="s">
        <v>892</v>
      </c>
      <c r="L373" s="1" t="str">
        <f>IFERROR(VLOOKUP(C373,pagamenti!#REF!,7,FALSE),"")</f>
        <v/>
      </c>
      <c r="M373" s="2" t="e">
        <f t="shared" si="21"/>
        <v>#VALUE!</v>
      </c>
      <c r="N373" s="2" t="e">
        <f t="shared" si="22"/>
        <v>#VALUE!</v>
      </c>
    </row>
    <row r="374" spans="1:14" x14ac:dyDescent="0.35">
      <c r="A374">
        <v>1046</v>
      </c>
      <c r="B374">
        <f t="shared" si="24"/>
        <v>1</v>
      </c>
      <c r="C374" t="s">
        <v>947</v>
      </c>
      <c r="D374" s="1">
        <v>44124</v>
      </c>
      <c r="E374">
        <v>0</v>
      </c>
      <c r="F374">
        <v>95.99</v>
      </c>
      <c r="G374" t="s">
        <v>12</v>
      </c>
      <c r="H374">
        <v>54868</v>
      </c>
      <c r="I374" s="1">
        <v>44109</v>
      </c>
      <c r="J374" t="s">
        <v>948</v>
      </c>
      <c r="K374" t="s">
        <v>892</v>
      </c>
      <c r="L374" s="1" t="str">
        <f>IFERROR(VLOOKUP(C374,pagamenti!#REF!,7,FALSE),"")</f>
        <v/>
      </c>
      <c r="M374" s="2" t="e">
        <f t="shared" si="21"/>
        <v>#VALUE!</v>
      </c>
      <c r="N374" s="2" t="e">
        <f t="shared" si="22"/>
        <v>#VALUE!</v>
      </c>
    </row>
    <row r="375" spans="1:14" x14ac:dyDescent="0.35">
      <c r="A375">
        <v>635</v>
      </c>
      <c r="B375">
        <f t="shared" si="24"/>
        <v>1</v>
      </c>
      <c r="C375" t="s">
        <v>553</v>
      </c>
      <c r="D375" s="1">
        <v>44165</v>
      </c>
      <c r="E375">
        <v>0</v>
      </c>
      <c r="F375">
        <v>404.83</v>
      </c>
      <c r="G375" t="s">
        <v>482</v>
      </c>
      <c r="H375">
        <v>140528</v>
      </c>
      <c r="I375" s="1">
        <v>44109</v>
      </c>
      <c r="J375" t="s">
        <v>554</v>
      </c>
      <c r="K375" t="s">
        <v>534</v>
      </c>
      <c r="L375" s="1" t="str">
        <f>IFERROR(VLOOKUP(C375,pagamenti!#REF!,7,FALSE),"")</f>
        <v/>
      </c>
      <c r="M375" s="2" t="e">
        <f t="shared" si="21"/>
        <v>#VALUE!</v>
      </c>
      <c r="N375" s="2" t="e">
        <f t="shared" si="22"/>
        <v>#VALUE!</v>
      </c>
    </row>
    <row r="376" spans="1:14" x14ac:dyDescent="0.35">
      <c r="A376">
        <v>1047</v>
      </c>
      <c r="B376">
        <f t="shared" si="24"/>
        <v>1</v>
      </c>
      <c r="C376" t="s">
        <v>949</v>
      </c>
      <c r="D376" s="1">
        <v>44124</v>
      </c>
      <c r="E376">
        <v>0</v>
      </c>
      <c r="F376">
        <v>108.62</v>
      </c>
      <c r="G376" t="s">
        <v>12</v>
      </c>
      <c r="H376">
        <v>202024</v>
      </c>
      <c r="I376" s="1">
        <v>44109</v>
      </c>
      <c r="J376" t="s">
        <v>950</v>
      </c>
      <c r="K376" t="s">
        <v>892</v>
      </c>
      <c r="L376" s="1" t="str">
        <f>IFERROR(VLOOKUP(C376,pagamenti!#REF!,7,FALSE),"")</f>
        <v/>
      </c>
      <c r="M376" s="2" t="e">
        <f t="shared" si="21"/>
        <v>#VALUE!</v>
      </c>
      <c r="N376" s="2" t="e">
        <f t="shared" si="22"/>
        <v>#VALUE!</v>
      </c>
    </row>
    <row r="377" spans="1:14" x14ac:dyDescent="0.35">
      <c r="A377">
        <v>482</v>
      </c>
      <c r="B377">
        <f t="shared" si="24"/>
        <v>1</v>
      </c>
      <c r="C377" t="s">
        <v>415</v>
      </c>
      <c r="D377" s="1">
        <v>44142</v>
      </c>
      <c r="E377">
        <v>0</v>
      </c>
      <c r="F377">
        <v>79.36</v>
      </c>
      <c r="G377" t="s">
        <v>12</v>
      </c>
      <c r="H377">
        <v>723</v>
      </c>
      <c r="I377" s="1">
        <v>44111</v>
      </c>
      <c r="J377" t="s">
        <v>416</v>
      </c>
      <c r="K377" t="s">
        <v>408</v>
      </c>
      <c r="L377" s="1" t="str">
        <f>IFERROR(VLOOKUP(C377,pagamenti!#REF!,7,FALSE),"")</f>
        <v/>
      </c>
      <c r="M377" s="2" t="e">
        <f t="shared" si="21"/>
        <v>#VALUE!</v>
      </c>
      <c r="N377" s="2" t="e">
        <f t="shared" si="22"/>
        <v>#VALUE!</v>
      </c>
    </row>
    <row r="378" spans="1:14" x14ac:dyDescent="0.35">
      <c r="A378">
        <v>695</v>
      </c>
      <c r="B378">
        <f t="shared" si="24"/>
        <v>1</v>
      </c>
      <c r="C378" t="s">
        <v>611</v>
      </c>
      <c r="D378" s="1">
        <v>44165</v>
      </c>
      <c r="E378">
        <v>0</v>
      </c>
      <c r="F378">
        <v>478.89</v>
      </c>
      <c r="G378" t="s">
        <v>482</v>
      </c>
      <c r="H378">
        <v>7824</v>
      </c>
      <c r="I378" s="1">
        <v>44111</v>
      </c>
      <c r="J378" t="s">
        <v>612</v>
      </c>
      <c r="K378" t="s">
        <v>588</v>
      </c>
      <c r="L378" s="1" t="str">
        <f>IFERROR(VLOOKUP(C378,pagamenti!#REF!,7,FALSE),"")</f>
        <v/>
      </c>
      <c r="M378" s="2" t="e">
        <f t="shared" si="21"/>
        <v>#VALUE!</v>
      </c>
      <c r="N378" s="2" t="e">
        <f t="shared" si="22"/>
        <v>#VALUE!</v>
      </c>
    </row>
    <row r="379" spans="1:14" x14ac:dyDescent="0.35">
      <c r="A379">
        <v>664</v>
      </c>
      <c r="B379">
        <f t="shared" si="24"/>
        <v>2</v>
      </c>
      <c r="C379" t="s">
        <v>583</v>
      </c>
      <c r="D379" s="1">
        <v>44143</v>
      </c>
      <c r="E379">
        <v>0</v>
      </c>
      <c r="F379">
        <v>60.3</v>
      </c>
      <c r="G379" t="s">
        <v>10</v>
      </c>
      <c r="H379">
        <v>12125</v>
      </c>
      <c r="I379" s="1">
        <v>44112</v>
      </c>
      <c r="J379" t="s">
        <v>584</v>
      </c>
      <c r="K379" t="s">
        <v>576</v>
      </c>
      <c r="L379" s="1" t="str">
        <f>IFERROR(VLOOKUP(C379,pagamenti!#REF!,7,FALSE),"")</f>
        <v/>
      </c>
      <c r="M379" s="2" t="e">
        <f t="shared" si="21"/>
        <v>#VALUE!</v>
      </c>
      <c r="N379" s="2" t="e">
        <f t="shared" si="22"/>
        <v>#VALUE!</v>
      </c>
    </row>
    <row r="380" spans="1:14" x14ac:dyDescent="0.35">
      <c r="A380">
        <v>665</v>
      </c>
      <c r="B380">
        <f t="shared" si="24"/>
        <v>2</v>
      </c>
      <c r="C380" t="s">
        <v>583</v>
      </c>
      <c r="D380" s="1">
        <v>44143</v>
      </c>
      <c r="E380">
        <v>0</v>
      </c>
      <c r="F380">
        <v>73.569999999999993</v>
      </c>
      <c r="G380" t="s">
        <v>10</v>
      </c>
      <c r="H380">
        <v>200125</v>
      </c>
      <c r="I380" s="1">
        <v>44112</v>
      </c>
      <c r="J380" t="s">
        <v>585</v>
      </c>
      <c r="K380" t="s">
        <v>576</v>
      </c>
      <c r="L380" s="1" t="str">
        <f>IFERROR(VLOOKUP(C380,pagamenti!#REF!,7,FALSE),"")</f>
        <v/>
      </c>
      <c r="M380" s="2" t="e">
        <f t="shared" si="21"/>
        <v>#VALUE!</v>
      </c>
      <c r="N380" s="2" t="e">
        <f t="shared" si="22"/>
        <v>#VALUE!</v>
      </c>
    </row>
    <row r="381" spans="1:14" x14ac:dyDescent="0.35">
      <c r="A381">
        <v>766</v>
      </c>
      <c r="B381">
        <f t="shared" si="24"/>
        <v>1</v>
      </c>
      <c r="C381" t="s">
        <v>684</v>
      </c>
      <c r="D381" s="1">
        <v>44127</v>
      </c>
      <c r="E381">
        <v>0</v>
      </c>
      <c r="F381">
        <v>128.94999999999999</v>
      </c>
      <c r="G381" t="s">
        <v>12</v>
      </c>
      <c r="H381">
        <v>55601</v>
      </c>
      <c r="I381" s="1">
        <v>44112</v>
      </c>
      <c r="J381" t="s">
        <v>685</v>
      </c>
      <c r="K381" t="s">
        <v>617</v>
      </c>
      <c r="L381" s="1" t="str">
        <f>IFERROR(VLOOKUP(C381,pagamenti!#REF!,7,FALSE),"")</f>
        <v/>
      </c>
      <c r="M381" s="2" t="e">
        <f t="shared" si="21"/>
        <v>#VALUE!</v>
      </c>
      <c r="N381" s="2" t="e">
        <f t="shared" si="22"/>
        <v>#VALUE!</v>
      </c>
    </row>
    <row r="382" spans="1:14" x14ac:dyDescent="0.35">
      <c r="A382">
        <v>767</v>
      </c>
      <c r="B382">
        <f t="shared" si="24"/>
        <v>1</v>
      </c>
      <c r="C382" t="s">
        <v>686</v>
      </c>
      <c r="D382" s="1">
        <v>44127</v>
      </c>
      <c r="E382">
        <v>0</v>
      </c>
      <c r="F382">
        <v>56.69</v>
      </c>
      <c r="G382" t="s">
        <v>12</v>
      </c>
      <c r="H382">
        <v>55602</v>
      </c>
      <c r="I382" s="1">
        <v>44112</v>
      </c>
      <c r="J382" t="s">
        <v>687</v>
      </c>
      <c r="K382" t="s">
        <v>617</v>
      </c>
      <c r="L382" s="1" t="str">
        <f>IFERROR(VLOOKUP(C382,pagamenti!#REF!,7,FALSE),"")</f>
        <v/>
      </c>
      <c r="M382" s="2" t="e">
        <f t="shared" si="21"/>
        <v>#VALUE!</v>
      </c>
      <c r="N382" s="2" t="e">
        <f t="shared" si="22"/>
        <v>#VALUE!</v>
      </c>
    </row>
    <row r="383" spans="1:14" x14ac:dyDescent="0.35">
      <c r="A383">
        <v>286</v>
      </c>
      <c r="B383">
        <f t="shared" si="24"/>
        <v>2</v>
      </c>
      <c r="C383" t="s">
        <v>246</v>
      </c>
      <c r="D383" s="1">
        <v>44144</v>
      </c>
      <c r="E383">
        <v>0</v>
      </c>
      <c r="F383">
        <v>9349.7999999999993</v>
      </c>
      <c r="G383" t="s">
        <v>12</v>
      </c>
      <c r="H383">
        <v>45</v>
      </c>
      <c r="I383" s="1">
        <v>44113</v>
      </c>
      <c r="J383" t="s">
        <v>247</v>
      </c>
      <c r="K383" t="s">
        <v>230</v>
      </c>
      <c r="L383" s="1" t="str">
        <f>IFERROR(VLOOKUP(C383,pagamenti!#REF!,7,FALSE),"")</f>
        <v/>
      </c>
      <c r="M383" s="2" t="e">
        <f t="shared" si="21"/>
        <v>#VALUE!</v>
      </c>
      <c r="N383" s="2" t="e">
        <f t="shared" si="22"/>
        <v>#VALUE!</v>
      </c>
    </row>
    <row r="384" spans="1:14" x14ac:dyDescent="0.35">
      <c r="A384">
        <v>770</v>
      </c>
      <c r="B384">
        <f t="shared" si="24"/>
        <v>1</v>
      </c>
      <c r="C384" t="s">
        <v>688</v>
      </c>
      <c r="D384" s="1">
        <v>44129</v>
      </c>
      <c r="E384">
        <v>0</v>
      </c>
      <c r="F384">
        <v>1835.13</v>
      </c>
      <c r="G384" t="s">
        <v>12</v>
      </c>
      <c r="H384">
        <v>8515</v>
      </c>
      <c r="I384" s="1">
        <v>44114</v>
      </c>
      <c r="J384" t="s">
        <v>689</v>
      </c>
      <c r="K384" t="s">
        <v>617</v>
      </c>
      <c r="L384" s="1" t="str">
        <f>IFERROR(VLOOKUP(C384,pagamenti!#REF!,7,FALSE),"")</f>
        <v/>
      </c>
      <c r="M384" s="2" t="e">
        <f t="shared" si="21"/>
        <v>#VALUE!</v>
      </c>
      <c r="N384" s="2" t="e">
        <f t="shared" si="22"/>
        <v>#VALUE!</v>
      </c>
    </row>
    <row r="385" spans="1:14" x14ac:dyDescent="0.35">
      <c r="A385">
        <v>772</v>
      </c>
      <c r="B385">
        <f t="shared" si="24"/>
        <v>1</v>
      </c>
      <c r="C385" t="s">
        <v>690</v>
      </c>
      <c r="D385" s="1">
        <v>44130</v>
      </c>
      <c r="E385">
        <v>0</v>
      </c>
      <c r="F385">
        <v>531.26</v>
      </c>
      <c r="G385" t="s">
        <v>12</v>
      </c>
      <c r="H385">
        <v>45537</v>
      </c>
      <c r="I385" s="1">
        <v>44115</v>
      </c>
      <c r="J385" t="s">
        <v>691</v>
      </c>
      <c r="K385" t="s">
        <v>617</v>
      </c>
      <c r="L385" s="1" t="str">
        <f>IFERROR(VLOOKUP(C385,pagamenti!#REF!,7,FALSE),"")</f>
        <v/>
      </c>
      <c r="M385" s="2" t="e">
        <f t="shared" si="21"/>
        <v>#VALUE!</v>
      </c>
      <c r="N385" s="2" t="e">
        <f t="shared" si="22"/>
        <v>#VALUE!</v>
      </c>
    </row>
    <row r="386" spans="1:14" x14ac:dyDescent="0.35">
      <c r="A386">
        <v>773</v>
      </c>
      <c r="B386">
        <f t="shared" si="24"/>
        <v>1</v>
      </c>
      <c r="C386" t="s">
        <v>692</v>
      </c>
      <c r="D386" s="1">
        <v>44130</v>
      </c>
      <c r="E386">
        <v>0</v>
      </c>
      <c r="F386">
        <v>64.66</v>
      </c>
      <c r="G386" t="s">
        <v>12</v>
      </c>
      <c r="H386">
        <v>645536</v>
      </c>
      <c r="I386" s="1">
        <v>44115</v>
      </c>
      <c r="J386" t="s">
        <v>693</v>
      </c>
      <c r="K386" t="s">
        <v>617</v>
      </c>
      <c r="L386" s="1" t="str">
        <f>IFERROR(VLOOKUP(C386,pagamenti!#REF!,7,FALSE),"")</f>
        <v/>
      </c>
      <c r="M386" s="2" t="e">
        <f t="shared" si="21"/>
        <v>#VALUE!</v>
      </c>
      <c r="N386" s="2" t="e">
        <f t="shared" si="22"/>
        <v>#VALUE!</v>
      </c>
    </row>
    <row r="387" spans="1:14" x14ac:dyDescent="0.35">
      <c r="A387">
        <v>312</v>
      </c>
      <c r="B387">
        <f t="shared" si="24"/>
        <v>1</v>
      </c>
      <c r="C387" t="s">
        <v>263</v>
      </c>
      <c r="D387" s="1">
        <v>44147</v>
      </c>
      <c r="E387">
        <v>0</v>
      </c>
      <c r="F387">
        <v>86.06</v>
      </c>
      <c r="G387" t="s">
        <v>12</v>
      </c>
      <c r="H387">
        <v>237</v>
      </c>
      <c r="I387" s="1">
        <v>44116</v>
      </c>
      <c r="J387" t="s">
        <v>264</v>
      </c>
      <c r="K387" t="s">
        <v>262</v>
      </c>
      <c r="L387" s="1" t="str">
        <f>IFERROR(VLOOKUP(C387,pagamenti!#REF!,7,FALSE),"")</f>
        <v/>
      </c>
      <c r="M387" s="2" t="e">
        <f t="shared" si="21"/>
        <v>#VALUE!</v>
      </c>
      <c r="N387" s="2" t="e">
        <f t="shared" si="22"/>
        <v>#VALUE!</v>
      </c>
    </row>
    <row r="388" spans="1:14" x14ac:dyDescent="0.35">
      <c r="A388">
        <v>776</v>
      </c>
      <c r="B388">
        <f t="shared" si="24"/>
        <v>1</v>
      </c>
      <c r="C388" t="s">
        <v>694</v>
      </c>
      <c r="D388" s="1">
        <v>44131</v>
      </c>
      <c r="E388">
        <v>0</v>
      </c>
      <c r="F388">
        <v>138.49</v>
      </c>
      <c r="G388" t="s">
        <v>12</v>
      </c>
      <c r="H388">
        <v>554637</v>
      </c>
      <c r="I388" s="1">
        <v>44116</v>
      </c>
      <c r="J388" t="s">
        <v>695</v>
      </c>
      <c r="K388" t="s">
        <v>617</v>
      </c>
      <c r="L388" s="1" t="str">
        <f>IFERROR(VLOOKUP(C388,pagamenti!#REF!,7,FALSE),"")</f>
        <v/>
      </c>
      <c r="M388" s="2" t="e">
        <f t="shared" si="21"/>
        <v>#VALUE!</v>
      </c>
      <c r="N388" s="2" t="e">
        <f t="shared" si="22"/>
        <v>#VALUE!</v>
      </c>
    </row>
    <row r="389" spans="1:14" x14ac:dyDescent="0.35">
      <c r="A389">
        <v>777</v>
      </c>
      <c r="B389">
        <f t="shared" si="24"/>
        <v>1</v>
      </c>
      <c r="C389" t="s">
        <v>696</v>
      </c>
      <c r="D389" s="1">
        <v>44131</v>
      </c>
      <c r="E389">
        <v>0</v>
      </c>
      <c r="F389">
        <v>773.74</v>
      </c>
      <c r="G389" t="s">
        <v>12</v>
      </c>
      <c r="H389">
        <v>554638</v>
      </c>
      <c r="I389" s="1">
        <v>44116</v>
      </c>
      <c r="J389" t="s">
        <v>697</v>
      </c>
      <c r="K389" t="s">
        <v>617</v>
      </c>
      <c r="L389" s="1" t="str">
        <f>IFERROR(VLOOKUP(C389,pagamenti!#REF!,7,FALSE),"")</f>
        <v/>
      </c>
      <c r="M389" s="2" t="e">
        <f t="shared" si="21"/>
        <v>#VALUE!</v>
      </c>
      <c r="N389" s="2" t="e">
        <f t="shared" si="22"/>
        <v>#VALUE!</v>
      </c>
    </row>
    <row r="390" spans="1:14" x14ac:dyDescent="0.35">
      <c r="A390">
        <v>254</v>
      </c>
      <c r="B390">
        <f t="shared" si="24"/>
        <v>1</v>
      </c>
      <c r="C390" t="s">
        <v>228</v>
      </c>
      <c r="D390" s="1">
        <v>44165</v>
      </c>
      <c r="E390">
        <v>0</v>
      </c>
      <c r="F390">
        <v>56669.48</v>
      </c>
      <c r="G390" t="s">
        <v>12</v>
      </c>
      <c r="H390">
        <v>6260</v>
      </c>
      <c r="I390" s="1">
        <v>44117</v>
      </c>
      <c r="J390" t="s">
        <v>229</v>
      </c>
      <c r="K390" t="s">
        <v>221</v>
      </c>
      <c r="L390" s="1" t="str">
        <f>IFERROR(VLOOKUP(C390,pagamenti!#REF!,7,FALSE),"")</f>
        <v/>
      </c>
      <c r="M390" s="2" t="e">
        <f t="shared" si="21"/>
        <v>#VALUE!</v>
      </c>
      <c r="N390" s="2" t="e">
        <f t="shared" si="22"/>
        <v>#VALUE!</v>
      </c>
    </row>
    <row r="391" spans="1:14" x14ac:dyDescent="0.35">
      <c r="A391">
        <v>378</v>
      </c>
      <c r="B391">
        <f t="shared" si="24"/>
        <v>1</v>
      </c>
      <c r="C391" t="s">
        <v>325</v>
      </c>
      <c r="D391" s="1">
        <v>44165</v>
      </c>
      <c r="E391">
        <v>0</v>
      </c>
      <c r="F391">
        <v>55.86</v>
      </c>
      <c r="G391" t="s">
        <v>12</v>
      </c>
      <c r="H391">
        <v>23009</v>
      </c>
      <c r="I391" s="1">
        <v>44118</v>
      </c>
      <c r="J391" t="s">
        <v>326</v>
      </c>
      <c r="K391" t="s">
        <v>314</v>
      </c>
      <c r="L391" s="1" t="str">
        <f>IFERROR(VLOOKUP(C391,pagamenti!#REF!,7,FALSE),"")</f>
        <v/>
      </c>
      <c r="M391" s="2" t="e">
        <f t="shared" si="21"/>
        <v>#VALUE!</v>
      </c>
      <c r="N391" s="2" t="e">
        <f t="shared" si="22"/>
        <v>#VALUE!</v>
      </c>
    </row>
    <row r="392" spans="1:14" x14ac:dyDescent="0.35">
      <c r="A392">
        <v>351</v>
      </c>
      <c r="B392">
        <f t="shared" si="24"/>
        <v>1</v>
      </c>
      <c r="C392" t="s">
        <v>302</v>
      </c>
      <c r="D392" s="1">
        <v>44149</v>
      </c>
      <c r="E392">
        <v>0</v>
      </c>
      <c r="F392">
        <v>284.60000000000002</v>
      </c>
      <c r="G392" t="s">
        <v>12</v>
      </c>
      <c r="H392">
        <v>202542</v>
      </c>
      <c r="I392" s="1">
        <v>44118</v>
      </c>
      <c r="J392" t="s">
        <v>303</v>
      </c>
      <c r="K392" t="s">
        <v>265</v>
      </c>
      <c r="L392" s="1" t="str">
        <f>IFERROR(VLOOKUP(C392,pagamenti!#REF!,7,FALSE),"")</f>
        <v/>
      </c>
      <c r="M392" s="2" t="e">
        <f t="shared" si="21"/>
        <v>#VALUE!</v>
      </c>
      <c r="N392" s="2" t="e">
        <f t="shared" si="22"/>
        <v>#VALUE!</v>
      </c>
    </row>
    <row r="393" spans="1:14" x14ac:dyDescent="0.35">
      <c r="A393">
        <v>832</v>
      </c>
      <c r="B393">
        <f t="shared" si="24"/>
        <v>1</v>
      </c>
      <c r="C393" t="s">
        <v>747</v>
      </c>
      <c r="D393" s="1">
        <v>44150</v>
      </c>
      <c r="E393">
        <v>0</v>
      </c>
      <c r="F393">
        <v>49.48</v>
      </c>
      <c r="G393" t="s">
        <v>12</v>
      </c>
      <c r="H393">
        <v>3453</v>
      </c>
      <c r="I393" s="1">
        <v>44119</v>
      </c>
      <c r="J393" t="s">
        <v>748</v>
      </c>
      <c r="K393" t="s">
        <v>728</v>
      </c>
      <c r="L393" s="1" t="str">
        <f>IFERROR(VLOOKUP(C393,pagamenti!#REF!,7,FALSE),"")</f>
        <v/>
      </c>
      <c r="M393" s="2" t="e">
        <f t="shared" ref="M393:M456" si="25">+L393-D393</f>
        <v>#VALUE!</v>
      </c>
      <c r="N393" s="2" t="e">
        <f t="shared" ref="N393:N456" si="26">+M393*F393</f>
        <v>#VALUE!</v>
      </c>
    </row>
    <row r="394" spans="1:14" x14ac:dyDescent="0.35">
      <c r="A394">
        <v>810</v>
      </c>
      <c r="B394">
        <f t="shared" si="24"/>
        <v>3</v>
      </c>
      <c r="C394" t="s">
        <v>419</v>
      </c>
      <c r="D394" s="1">
        <v>44165</v>
      </c>
      <c r="E394">
        <v>0</v>
      </c>
      <c r="F394">
        <v>6840.32</v>
      </c>
      <c r="G394" t="s">
        <v>12</v>
      </c>
      <c r="H394">
        <v>17</v>
      </c>
      <c r="I394" s="1">
        <v>44124</v>
      </c>
      <c r="J394" t="s">
        <v>727</v>
      </c>
      <c r="K394" t="s">
        <v>725</v>
      </c>
      <c r="L394" s="1" t="str">
        <f>IFERROR(VLOOKUP(C394,pagamenti!#REF!,7,FALSE),"")</f>
        <v/>
      </c>
      <c r="M394" s="2" t="e">
        <f t="shared" si="25"/>
        <v>#VALUE!</v>
      </c>
      <c r="N394" s="2" t="e">
        <f t="shared" si="26"/>
        <v>#VALUE!</v>
      </c>
    </row>
    <row r="395" spans="1:14" x14ac:dyDescent="0.35">
      <c r="A395">
        <v>353</v>
      </c>
      <c r="B395">
        <f t="shared" si="24"/>
        <v>1</v>
      </c>
      <c r="C395" t="s">
        <v>304</v>
      </c>
      <c r="D395" s="1">
        <v>44155</v>
      </c>
      <c r="E395">
        <v>0</v>
      </c>
      <c r="F395">
        <v>45.22</v>
      </c>
      <c r="G395" t="s">
        <v>12</v>
      </c>
      <c r="H395">
        <v>1349</v>
      </c>
      <c r="I395" s="1">
        <v>44124</v>
      </c>
      <c r="J395" t="s">
        <v>305</v>
      </c>
      <c r="K395" t="s">
        <v>265</v>
      </c>
      <c r="L395" s="1" t="str">
        <f>IFERROR(VLOOKUP(C395,pagamenti!#REF!,7,FALSE),"")</f>
        <v/>
      </c>
      <c r="M395" s="2" t="e">
        <f t="shared" si="25"/>
        <v>#VALUE!</v>
      </c>
      <c r="N395" s="2" t="e">
        <f t="shared" si="26"/>
        <v>#VALUE!</v>
      </c>
    </row>
    <row r="396" spans="1:14" x14ac:dyDescent="0.35">
      <c r="A396">
        <v>929</v>
      </c>
      <c r="B396">
        <f t="shared" si="24"/>
        <v>1</v>
      </c>
      <c r="C396" t="s">
        <v>219</v>
      </c>
      <c r="D396" s="1">
        <v>44140</v>
      </c>
      <c r="E396">
        <v>0</v>
      </c>
      <c r="F396">
        <v>1290</v>
      </c>
      <c r="G396" t="s">
        <v>12</v>
      </c>
      <c r="H396">
        <v>82</v>
      </c>
      <c r="I396" s="1">
        <v>44125</v>
      </c>
      <c r="J396" t="s">
        <v>834</v>
      </c>
      <c r="K396" t="s">
        <v>835</v>
      </c>
      <c r="L396" s="1" t="str">
        <f>IFERROR(VLOOKUP(C396,pagamenti!#REF!,7,FALSE),"")</f>
        <v/>
      </c>
      <c r="M396" s="2" t="e">
        <f t="shared" si="25"/>
        <v>#VALUE!</v>
      </c>
      <c r="N396" s="2" t="e">
        <f t="shared" si="26"/>
        <v>#VALUE!</v>
      </c>
    </row>
    <row r="397" spans="1:14" x14ac:dyDescent="0.35">
      <c r="A397">
        <v>446</v>
      </c>
      <c r="B397">
        <f t="shared" si="24"/>
        <v>1</v>
      </c>
      <c r="C397" t="s">
        <v>388</v>
      </c>
      <c r="D397" s="1">
        <v>44165</v>
      </c>
      <c r="E397">
        <v>0</v>
      </c>
      <c r="F397">
        <v>1810.54</v>
      </c>
      <c r="G397" t="s">
        <v>12</v>
      </c>
      <c r="H397">
        <v>3527</v>
      </c>
      <c r="I397" s="1">
        <v>44125</v>
      </c>
      <c r="J397" t="s">
        <v>389</v>
      </c>
      <c r="K397" t="s">
        <v>367</v>
      </c>
      <c r="L397" s="1" t="str">
        <f>IFERROR(VLOOKUP(C397,pagamenti!#REF!,7,FALSE),"")</f>
        <v/>
      </c>
      <c r="M397" s="2" t="e">
        <f t="shared" si="25"/>
        <v>#VALUE!</v>
      </c>
      <c r="N397" s="2" t="e">
        <f t="shared" si="26"/>
        <v>#VALUE!</v>
      </c>
    </row>
    <row r="398" spans="1:14" x14ac:dyDescent="0.35">
      <c r="A398">
        <v>532</v>
      </c>
      <c r="B398">
        <f t="shared" si="24"/>
        <v>1</v>
      </c>
      <c r="C398" t="s">
        <v>466</v>
      </c>
      <c r="D398" s="1">
        <v>44126</v>
      </c>
      <c r="E398">
        <v>0</v>
      </c>
      <c r="F398">
        <v>710.75</v>
      </c>
      <c r="G398" t="s">
        <v>10</v>
      </c>
      <c r="H398">
        <v>1098</v>
      </c>
      <c r="I398" s="1">
        <v>44126</v>
      </c>
      <c r="J398" t="s">
        <v>467</v>
      </c>
      <c r="K398" t="s">
        <v>453</v>
      </c>
      <c r="L398" s="1" t="str">
        <f>IFERROR(VLOOKUP(C398,pagamenti!#REF!,7,FALSE),"")</f>
        <v/>
      </c>
      <c r="M398" s="2" t="e">
        <f t="shared" si="25"/>
        <v>#VALUE!</v>
      </c>
      <c r="N398" s="2" t="e">
        <f t="shared" si="26"/>
        <v>#VALUE!</v>
      </c>
    </row>
    <row r="399" spans="1:14" x14ac:dyDescent="0.35">
      <c r="A399">
        <v>636</v>
      </c>
      <c r="B399">
        <f t="shared" ref="B399:B430" si="27">COUNTIF($C$2:$C$474,C399)</f>
        <v>1</v>
      </c>
      <c r="C399" t="s">
        <v>555</v>
      </c>
      <c r="D399" s="1">
        <v>44165</v>
      </c>
      <c r="E399">
        <v>0</v>
      </c>
      <c r="F399">
        <v>335</v>
      </c>
      <c r="G399" t="s">
        <v>482</v>
      </c>
      <c r="H399">
        <v>156739</v>
      </c>
      <c r="I399" s="1">
        <v>44127</v>
      </c>
      <c r="J399" t="s">
        <v>556</v>
      </c>
      <c r="K399" t="s">
        <v>534</v>
      </c>
      <c r="L399" s="1" t="str">
        <f>IFERROR(VLOOKUP(C399,pagamenti!#REF!,7,FALSE),"")</f>
        <v/>
      </c>
      <c r="M399" s="2" t="e">
        <f t="shared" si="25"/>
        <v>#VALUE!</v>
      </c>
      <c r="N399" s="2" t="e">
        <f t="shared" si="26"/>
        <v>#VALUE!</v>
      </c>
    </row>
    <row r="400" spans="1:14" x14ac:dyDescent="0.35">
      <c r="A400">
        <v>470</v>
      </c>
      <c r="B400">
        <f t="shared" si="27"/>
        <v>1</v>
      </c>
      <c r="C400" t="s">
        <v>404</v>
      </c>
      <c r="D400" s="1">
        <v>44165</v>
      </c>
      <c r="E400">
        <v>0</v>
      </c>
      <c r="F400">
        <v>1551.48</v>
      </c>
      <c r="G400" t="s">
        <v>12</v>
      </c>
      <c r="H400">
        <v>388</v>
      </c>
      <c r="I400" s="1">
        <v>44130</v>
      </c>
      <c r="J400" t="s">
        <v>405</v>
      </c>
      <c r="K400" t="s">
        <v>397</v>
      </c>
      <c r="L400" s="1" t="str">
        <f>IFERROR(VLOOKUP(C400,pagamenti!#REF!,7,FALSE),"")</f>
        <v/>
      </c>
      <c r="M400" s="2" t="e">
        <f t="shared" si="25"/>
        <v>#VALUE!</v>
      </c>
      <c r="N400" s="2" t="e">
        <f t="shared" si="26"/>
        <v>#VALUE!</v>
      </c>
    </row>
    <row r="401" spans="1:14" x14ac:dyDescent="0.35">
      <c r="A401">
        <v>893</v>
      </c>
      <c r="B401">
        <f t="shared" si="27"/>
        <v>2</v>
      </c>
      <c r="C401" t="s">
        <v>719</v>
      </c>
      <c r="D401" s="1">
        <v>44165</v>
      </c>
      <c r="E401">
        <v>0</v>
      </c>
      <c r="F401">
        <v>525</v>
      </c>
      <c r="G401" t="s">
        <v>12</v>
      </c>
      <c r="H401">
        <v>65</v>
      </c>
      <c r="I401" s="1">
        <v>44134</v>
      </c>
      <c r="J401" t="s">
        <v>798</v>
      </c>
      <c r="K401" t="s">
        <v>794</v>
      </c>
      <c r="L401" s="1">
        <v>44169</v>
      </c>
      <c r="M401" s="2">
        <f t="shared" si="25"/>
        <v>4</v>
      </c>
      <c r="N401" s="2">
        <f t="shared" si="26"/>
        <v>2100</v>
      </c>
    </row>
    <row r="402" spans="1:14" x14ac:dyDescent="0.35">
      <c r="A402">
        <v>205</v>
      </c>
      <c r="B402">
        <f t="shared" si="27"/>
        <v>1</v>
      </c>
      <c r="C402" t="s">
        <v>179</v>
      </c>
      <c r="D402" s="1">
        <v>44165</v>
      </c>
      <c r="E402">
        <v>0</v>
      </c>
      <c r="F402">
        <v>4765.09</v>
      </c>
      <c r="G402" t="s">
        <v>12</v>
      </c>
      <c r="H402">
        <v>593</v>
      </c>
      <c r="I402" s="1">
        <v>44134</v>
      </c>
      <c r="J402" t="s">
        <v>180</v>
      </c>
      <c r="K402" t="s">
        <v>13</v>
      </c>
      <c r="L402" s="1" t="str">
        <f>IFERROR(VLOOKUP(C402,pagamenti!#REF!,7,FALSE),"")</f>
        <v/>
      </c>
      <c r="M402" s="2" t="e">
        <f t="shared" si="25"/>
        <v>#VALUE!</v>
      </c>
      <c r="N402" s="2" t="e">
        <f t="shared" si="26"/>
        <v>#VALUE!</v>
      </c>
    </row>
    <row r="403" spans="1:14" x14ac:dyDescent="0.35">
      <c r="A403">
        <v>206</v>
      </c>
      <c r="B403">
        <f t="shared" si="27"/>
        <v>1</v>
      </c>
      <c r="C403" t="s">
        <v>181</v>
      </c>
      <c r="D403" s="1">
        <v>44165</v>
      </c>
      <c r="E403">
        <v>0</v>
      </c>
      <c r="F403">
        <v>608.34</v>
      </c>
      <c r="G403" t="s">
        <v>12</v>
      </c>
      <c r="H403">
        <v>594</v>
      </c>
      <c r="I403" s="1">
        <v>44134</v>
      </c>
      <c r="J403" t="s">
        <v>182</v>
      </c>
      <c r="K403" t="s">
        <v>13</v>
      </c>
      <c r="L403" s="1" t="str">
        <f>IFERROR(VLOOKUP(C403,pagamenti!#REF!,7,FALSE),"")</f>
        <v/>
      </c>
      <c r="M403" s="2" t="e">
        <f t="shared" si="25"/>
        <v>#VALUE!</v>
      </c>
      <c r="N403" s="2" t="e">
        <f t="shared" si="26"/>
        <v>#VALUE!</v>
      </c>
    </row>
    <row r="404" spans="1:14" x14ac:dyDescent="0.35">
      <c r="A404">
        <v>207</v>
      </c>
      <c r="B404">
        <f t="shared" si="27"/>
        <v>1</v>
      </c>
      <c r="C404" t="s">
        <v>183</v>
      </c>
      <c r="D404" s="1">
        <v>44165</v>
      </c>
      <c r="E404">
        <v>0</v>
      </c>
      <c r="F404">
        <v>31.48</v>
      </c>
      <c r="G404" t="s">
        <v>12</v>
      </c>
      <c r="H404">
        <v>595</v>
      </c>
      <c r="I404" s="1">
        <v>44134</v>
      </c>
      <c r="J404" t="s">
        <v>184</v>
      </c>
      <c r="K404" t="s">
        <v>13</v>
      </c>
      <c r="L404" s="1" t="str">
        <f>IFERROR(VLOOKUP(C404,pagamenti!#REF!,7,FALSE),"")</f>
        <v/>
      </c>
      <c r="M404" s="2" t="e">
        <f t="shared" si="25"/>
        <v>#VALUE!</v>
      </c>
      <c r="N404" s="2" t="e">
        <f t="shared" si="26"/>
        <v>#VALUE!</v>
      </c>
    </row>
    <row r="405" spans="1:14" x14ac:dyDescent="0.35">
      <c r="A405">
        <v>208</v>
      </c>
      <c r="B405">
        <f t="shared" si="27"/>
        <v>2</v>
      </c>
      <c r="C405" t="s">
        <v>185</v>
      </c>
      <c r="D405" s="1">
        <v>44165</v>
      </c>
      <c r="E405">
        <v>0</v>
      </c>
      <c r="F405">
        <v>566.66999999999996</v>
      </c>
      <c r="G405" t="s">
        <v>12</v>
      </c>
      <c r="H405">
        <v>605</v>
      </c>
      <c r="I405" s="1">
        <v>44134</v>
      </c>
      <c r="J405" t="s">
        <v>186</v>
      </c>
      <c r="K405" t="s">
        <v>13</v>
      </c>
      <c r="L405" s="1" t="str">
        <f>IFERROR(VLOOKUP(C405,pagamenti!#REF!,7,FALSE),"")</f>
        <v/>
      </c>
      <c r="M405" s="2" t="e">
        <f t="shared" si="25"/>
        <v>#VALUE!</v>
      </c>
      <c r="N405" s="2" t="e">
        <f t="shared" si="26"/>
        <v>#VALUE!</v>
      </c>
    </row>
    <row r="406" spans="1:14" x14ac:dyDescent="0.35">
      <c r="A406">
        <v>209</v>
      </c>
      <c r="B406">
        <f t="shared" si="27"/>
        <v>1</v>
      </c>
      <c r="C406" t="s">
        <v>187</v>
      </c>
      <c r="D406" s="1">
        <v>44165</v>
      </c>
      <c r="E406">
        <v>0</v>
      </c>
      <c r="F406">
        <v>543.87</v>
      </c>
      <c r="G406" t="s">
        <v>12</v>
      </c>
      <c r="H406">
        <v>611</v>
      </c>
      <c r="I406" s="1">
        <v>44134</v>
      </c>
      <c r="J406" t="s">
        <v>188</v>
      </c>
      <c r="K406" t="s">
        <v>13</v>
      </c>
      <c r="L406" s="1" t="str">
        <f>IFERROR(VLOOKUP(C406,pagamenti!#REF!,7,FALSE),"")</f>
        <v/>
      </c>
      <c r="M406" s="2" t="e">
        <f t="shared" si="25"/>
        <v>#VALUE!</v>
      </c>
      <c r="N406" s="2" t="e">
        <f t="shared" si="26"/>
        <v>#VALUE!</v>
      </c>
    </row>
    <row r="407" spans="1:14" x14ac:dyDescent="0.35">
      <c r="A407">
        <v>210</v>
      </c>
      <c r="B407">
        <f t="shared" si="27"/>
        <v>1</v>
      </c>
      <c r="C407" t="s">
        <v>189</v>
      </c>
      <c r="D407" s="1">
        <v>44165</v>
      </c>
      <c r="E407">
        <v>0</v>
      </c>
      <c r="F407">
        <v>25.17</v>
      </c>
      <c r="G407" t="s">
        <v>12</v>
      </c>
      <c r="H407">
        <v>612</v>
      </c>
      <c r="I407" s="1">
        <v>44134</v>
      </c>
      <c r="J407" t="s">
        <v>190</v>
      </c>
      <c r="K407" t="s">
        <v>13</v>
      </c>
      <c r="L407" s="1" t="str">
        <f>IFERROR(VLOOKUP(C407,pagamenti!#REF!,7,FALSE),"")</f>
        <v/>
      </c>
      <c r="M407" s="2" t="e">
        <f t="shared" si="25"/>
        <v>#VALUE!</v>
      </c>
      <c r="N407" s="2" t="e">
        <f t="shared" si="26"/>
        <v>#VALUE!</v>
      </c>
    </row>
    <row r="408" spans="1:14" x14ac:dyDescent="0.35">
      <c r="A408">
        <v>211</v>
      </c>
      <c r="B408">
        <f t="shared" si="27"/>
        <v>1</v>
      </c>
      <c r="C408" t="s">
        <v>191</v>
      </c>
      <c r="D408" s="1">
        <v>44165</v>
      </c>
      <c r="E408">
        <v>0</v>
      </c>
      <c r="F408">
        <v>5334.02</v>
      </c>
      <c r="G408" t="s">
        <v>12</v>
      </c>
      <c r="H408">
        <v>635</v>
      </c>
      <c r="I408" s="1">
        <v>44134</v>
      </c>
      <c r="J408" t="s">
        <v>192</v>
      </c>
      <c r="K408" t="s">
        <v>13</v>
      </c>
      <c r="L408" s="1" t="str">
        <f>IFERROR(VLOOKUP(C408,pagamenti!#REF!,7,FALSE),"")</f>
        <v/>
      </c>
      <c r="M408" s="2" t="e">
        <f t="shared" si="25"/>
        <v>#VALUE!</v>
      </c>
      <c r="N408" s="2" t="e">
        <f t="shared" si="26"/>
        <v>#VALUE!</v>
      </c>
    </row>
    <row r="409" spans="1:14" x14ac:dyDescent="0.35">
      <c r="A409">
        <v>212</v>
      </c>
      <c r="B409">
        <f t="shared" si="27"/>
        <v>1</v>
      </c>
      <c r="C409" t="s">
        <v>193</v>
      </c>
      <c r="D409" s="1">
        <v>44165</v>
      </c>
      <c r="E409">
        <v>0</v>
      </c>
      <c r="F409">
        <v>1328.32</v>
      </c>
      <c r="G409" t="s">
        <v>12</v>
      </c>
      <c r="H409">
        <v>638</v>
      </c>
      <c r="I409" s="1">
        <v>44134</v>
      </c>
      <c r="J409" t="s">
        <v>194</v>
      </c>
      <c r="K409" t="s">
        <v>13</v>
      </c>
      <c r="L409" s="1" t="str">
        <f>IFERROR(VLOOKUP(C409,pagamenti!#REF!,7,FALSE),"")</f>
        <v/>
      </c>
      <c r="M409" s="2" t="e">
        <f t="shared" si="25"/>
        <v>#VALUE!</v>
      </c>
      <c r="N409" s="2" t="e">
        <f t="shared" si="26"/>
        <v>#VALUE!</v>
      </c>
    </row>
    <row r="410" spans="1:14" x14ac:dyDescent="0.35">
      <c r="A410">
        <v>800</v>
      </c>
      <c r="B410">
        <f t="shared" si="27"/>
        <v>1</v>
      </c>
      <c r="C410" t="s">
        <v>14</v>
      </c>
      <c r="D410" s="1">
        <v>44165</v>
      </c>
      <c r="E410">
        <v>0</v>
      </c>
      <c r="F410">
        <v>2500</v>
      </c>
      <c r="G410" t="s">
        <v>12</v>
      </c>
      <c r="H410">
        <v>763</v>
      </c>
      <c r="I410" s="1">
        <v>44134</v>
      </c>
      <c r="J410" t="s">
        <v>718</v>
      </c>
      <c r="K410" t="s">
        <v>716</v>
      </c>
      <c r="L410" s="1">
        <v>44169</v>
      </c>
      <c r="M410" s="2">
        <f t="shared" si="25"/>
        <v>4</v>
      </c>
      <c r="N410" s="2">
        <f t="shared" si="26"/>
        <v>10000</v>
      </c>
    </row>
    <row r="411" spans="1:14" x14ac:dyDescent="0.35">
      <c r="A411">
        <v>407</v>
      </c>
      <c r="B411">
        <f t="shared" si="27"/>
        <v>1</v>
      </c>
      <c r="C411" t="s">
        <v>354</v>
      </c>
      <c r="D411" s="1">
        <v>44165</v>
      </c>
      <c r="E411">
        <v>0</v>
      </c>
      <c r="F411">
        <v>218</v>
      </c>
      <c r="G411" t="s">
        <v>12</v>
      </c>
      <c r="H411">
        <v>1756</v>
      </c>
      <c r="I411" s="1">
        <v>44134</v>
      </c>
      <c r="J411" t="s">
        <v>355</v>
      </c>
      <c r="K411" t="s">
        <v>337</v>
      </c>
      <c r="L411" s="1" t="str">
        <f>IFERROR(VLOOKUP(C411,pagamenti!#REF!,7,FALSE),"")</f>
        <v/>
      </c>
      <c r="M411" s="2" t="e">
        <f t="shared" si="25"/>
        <v>#VALUE!</v>
      </c>
      <c r="N411" s="2" t="e">
        <f t="shared" si="26"/>
        <v>#VALUE!</v>
      </c>
    </row>
    <row r="412" spans="1:14" x14ac:dyDescent="0.35">
      <c r="A412">
        <v>647</v>
      </c>
      <c r="B412">
        <f t="shared" si="27"/>
        <v>1</v>
      </c>
      <c r="C412" t="s">
        <v>565</v>
      </c>
      <c r="D412" s="1">
        <v>44165</v>
      </c>
      <c r="E412">
        <v>0</v>
      </c>
      <c r="F412">
        <v>450</v>
      </c>
      <c r="G412" t="s">
        <v>12</v>
      </c>
      <c r="H412">
        <v>4356</v>
      </c>
      <c r="I412" s="1">
        <v>44134</v>
      </c>
      <c r="J412" t="s">
        <v>566</v>
      </c>
      <c r="K412" t="s">
        <v>559</v>
      </c>
      <c r="L412" s="1" t="str">
        <f>IFERROR(VLOOKUP(C412,pagamenti!#REF!,7,FALSE),"")</f>
        <v/>
      </c>
      <c r="M412" s="2" t="e">
        <f t="shared" si="25"/>
        <v>#VALUE!</v>
      </c>
      <c r="N412" s="2" t="e">
        <f t="shared" si="26"/>
        <v>#VALUE!</v>
      </c>
    </row>
    <row r="413" spans="1:14" x14ac:dyDescent="0.35">
      <c r="A413">
        <v>1078</v>
      </c>
      <c r="B413">
        <f t="shared" si="27"/>
        <v>2</v>
      </c>
      <c r="C413" t="s">
        <v>79</v>
      </c>
      <c r="D413" s="1">
        <v>44167</v>
      </c>
      <c r="E413">
        <v>0</v>
      </c>
      <c r="F413">
        <v>88</v>
      </c>
      <c r="G413" t="s">
        <v>12</v>
      </c>
      <c r="H413">
        <v>175</v>
      </c>
      <c r="I413" s="1">
        <v>44137</v>
      </c>
      <c r="J413" t="s">
        <v>973</v>
      </c>
      <c r="K413" t="s">
        <v>964</v>
      </c>
      <c r="L413" s="1">
        <v>44188</v>
      </c>
      <c r="M413" s="2">
        <f t="shared" si="25"/>
        <v>21</v>
      </c>
      <c r="N413" s="2">
        <f t="shared" si="26"/>
        <v>1848</v>
      </c>
    </row>
    <row r="414" spans="1:14" x14ac:dyDescent="0.35">
      <c r="A414">
        <v>855</v>
      </c>
      <c r="B414">
        <f t="shared" si="27"/>
        <v>1</v>
      </c>
      <c r="C414" t="s">
        <v>765</v>
      </c>
      <c r="D414" s="1">
        <v>44168</v>
      </c>
      <c r="E414">
        <v>0</v>
      </c>
      <c r="F414">
        <v>180</v>
      </c>
      <c r="G414" t="s">
        <v>12</v>
      </c>
      <c r="H414">
        <v>676</v>
      </c>
      <c r="I414" s="1">
        <v>44138</v>
      </c>
      <c r="J414" t="s">
        <v>766</v>
      </c>
      <c r="K414" t="s">
        <v>767</v>
      </c>
      <c r="L414" s="1" t="str">
        <f>IFERROR(VLOOKUP(C414,pagamenti!#REF!,7,FALSE),"")</f>
        <v/>
      </c>
      <c r="M414" s="2" t="e">
        <f t="shared" si="25"/>
        <v>#VALUE!</v>
      </c>
      <c r="N414" s="2" t="e">
        <f t="shared" si="26"/>
        <v>#VALUE!</v>
      </c>
    </row>
    <row r="415" spans="1:14" x14ac:dyDescent="0.35">
      <c r="A415">
        <v>932</v>
      </c>
      <c r="B415">
        <f t="shared" si="27"/>
        <v>1</v>
      </c>
      <c r="C415" t="s">
        <v>836</v>
      </c>
      <c r="D415" s="1">
        <v>44154</v>
      </c>
      <c r="E415">
        <v>0</v>
      </c>
      <c r="F415">
        <v>99.17</v>
      </c>
      <c r="G415" t="s">
        <v>12</v>
      </c>
      <c r="H415">
        <v>6295</v>
      </c>
      <c r="I415" s="1">
        <v>44139</v>
      </c>
      <c r="J415" t="s">
        <v>838</v>
      </c>
      <c r="K415" t="s">
        <v>837</v>
      </c>
      <c r="L415" s="1">
        <v>44139</v>
      </c>
      <c r="M415" s="2">
        <f t="shared" si="25"/>
        <v>-15</v>
      </c>
      <c r="N415" s="2">
        <f t="shared" si="26"/>
        <v>-1487.55</v>
      </c>
    </row>
    <row r="416" spans="1:14" x14ac:dyDescent="0.35">
      <c r="A416">
        <v>697</v>
      </c>
      <c r="B416">
        <f t="shared" si="27"/>
        <v>1</v>
      </c>
      <c r="C416" t="s">
        <v>613</v>
      </c>
      <c r="D416" s="1">
        <v>44196</v>
      </c>
      <c r="E416">
        <v>0</v>
      </c>
      <c r="F416">
        <v>478.89</v>
      </c>
      <c r="G416" t="s">
        <v>482</v>
      </c>
      <c r="H416">
        <v>78456</v>
      </c>
      <c r="I416" s="1">
        <v>44139</v>
      </c>
      <c r="J416" t="s">
        <v>614</v>
      </c>
      <c r="K416" t="s">
        <v>588</v>
      </c>
      <c r="L416" s="1" t="str">
        <f>IFERROR(VLOOKUP(C416,pagamenti!#REF!,7,FALSE),"")</f>
        <v/>
      </c>
      <c r="M416" s="2" t="e">
        <f t="shared" si="25"/>
        <v>#VALUE!</v>
      </c>
      <c r="N416" s="2" t="e">
        <f t="shared" si="26"/>
        <v>#VALUE!</v>
      </c>
    </row>
    <row r="417" spans="1:14" x14ac:dyDescent="0.35">
      <c r="A417">
        <v>1052</v>
      </c>
      <c r="B417">
        <f t="shared" si="27"/>
        <v>1</v>
      </c>
      <c r="C417" t="s">
        <v>951</v>
      </c>
      <c r="D417" s="1">
        <v>44154</v>
      </c>
      <c r="E417">
        <v>0</v>
      </c>
      <c r="F417">
        <v>73.510000000000005</v>
      </c>
      <c r="G417" t="s">
        <v>12</v>
      </c>
      <c r="H417">
        <v>9468</v>
      </c>
      <c r="I417" s="1">
        <v>44139</v>
      </c>
      <c r="J417" t="s">
        <v>952</v>
      </c>
      <c r="K417" t="s">
        <v>892</v>
      </c>
      <c r="L417" s="1">
        <v>44145</v>
      </c>
      <c r="M417" s="2">
        <f t="shared" si="25"/>
        <v>-9</v>
      </c>
      <c r="N417" s="2">
        <f t="shared" si="26"/>
        <v>-661.59</v>
      </c>
    </row>
    <row r="418" spans="1:14" x14ac:dyDescent="0.35">
      <c r="A418">
        <v>1053</v>
      </c>
      <c r="B418">
        <f t="shared" si="27"/>
        <v>1</v>
      </c>
      <c r="C418" t="s">
        <v>953</v>
      </c>
      <c r="D418" s="1">
        <v>44154</v>
      </c>
      <c r="E418">
        <v>0</v>
      </c>
      <c r="F418">
        <v>73.39</v>
      </c>
      <c r="G418" t="s">
        <v>12</v>
      </c>
      <c r="H418">
        <v>202468</v>
      </c>
      <c r="I418" s="1">
        <v>44139</v>
      </c>
      <c r="J418" t="s">
        <v>954</v>
      </c>
      <c r="K418" t="s">
        <v>892</v>
      </c>
      <c r="L418" s="1">
        <v>44145</v>
      </c>
      <c r="M418" s="2">
        <f t="shared" si="25"/>
        <v>-9</v>
      </c>
      <c r="N418" s="2">
        <f t="shared" si="26"/>
        <v>-660.51</v>
      </c>
    </row>
    <row r="419" spans="1:14" x14ac:dyDescent="0.35">
      <c r="A419">
        <v>484</v>
      </c>
      <c r="B419">
        <f t="shared" si="27"/>
        <v>2</v>
      </c>
      <c r="C419" t="s">
        <v>417</v>
      </c>
      <c r="D419" s="1">
        <v>44170</v>
      </c>
      <c r="E419">
        <v>0</v>
      </c>
      <c r="F419">
        <v>36.31</v>
      </c>
      <c r="G419" t="s">
        <v>12</v>
      </c>
      <c r="H419">
        <v>920</v>
      </c>
      <c r="I419" s="1">
        <v>44140</v>
      </c>
      <c r="J419" t="s">
        <v>418</v>
      </c>
      <c r="K419" t="s">
        <v>408</v>
      </c>
      <c r="L419" s="1" t="str">
        <f>IFERROR(VLOOKUP(C419,pagamenti!#REF!,7,FALSE),"")</f>
        <v/>
      </c>
      <c r="M419" s="2" t="e">
        <f t="shared" si="25"/>
        <v>#VALUE!</v>
      </c>
      <c r="N419" s="2" t="e">
        <f t="shared" si="26"/>
        <v>#VALUE!</v>
      </c>
    </row>
    <row r="420" spans="1:14" x14ac:dyDescent="0.35">
      <c r="A420">
        <v>613</v>
      </c>
      <c r="B420">
        <f t="shared" si="27"/>
        <v>1</v>
      </c>
      <c r="C420" t="s">
        <v>532</v>
      </c>
      <c r="D420" s="1">
        <v>44155</v>
      </c>
      <c r="E420">
        <v>0</v>
      </c>
      <c r="F420">
        <v>182.48</v>
      </c>
      <c r="G420" t="s">
        <v>12</v>
      </c>
      <c r="H420">
        <v>9802</v>
      </c>
      <c r="I420" s="1">
        <v>44140</v>
      </c>
      <c r="J420" t="s">
        <v>533</v>
      </c>
      <c r="K420" t="s">
        <v>524</v>
      </c>
      <c r="L420" s="1" t="str">
        <f>IFERROR(VLOOKUP(C420,pagamenti!#REF!,7,FALSE),"")</f>
        <v/>
      </c>
      <c r="M420" s="2" t="e">
        <f t="shared" si="25"/>
        <v>#VALUE!</v>
      </c>
      <c r="N420" s="2" t="e">
        <f t="shared" si="26"/>
        <v>#VALUE!</v>
      </c>
    </row>
    <row r="421" spans="1:14" x14ac:dyDescent="0.35">
      <c r="A421">
        <v>918</v>
      </c>
      <c r="B421">
        <f t="shared" si="27"/>
        <v>4</v>
      </c>
      <c r="C421" t="s">
        <v>17</v>
      </c>
      <c r="D421" s="1">
        <v>44141</v>
      </c>
      <c r="E421">
        <v>0</v>
      </c>
      <c r="F421">
        <v>4932.8999999999996</v>
      </c>
      <c r="G421" t="s">
        <v>10</v>
      </c>
      <c r="H421">
        <v>8</v>
      </c>
      <c r="I421" s="1">
        <v>44141</v>
      </c>
      <c r="J421" t="s">
        <v>820</v>
      </c>
      <c r="K421" t="s">
        <v>819</v>
      </c>
      <c r="L421" s="1">
        <v>44146</v>
      </c>
      <c r="M421" s="2">
        <f t="shared" si="25"/>
        <v>5</v>
      </c>
      <c r="N421" s="2">
        <f t="shared" si="26"/>
        <v>24664.5</v>
      </c>
    </row>
    <row r="422" spans="1:14" x14ac:dyDescent="0.35">
      <c r="A422">
        <v>780</v>
      </c>
      <c r="B422">
        <f t="shared" si="27"/>
        <v>1</v>
      </c>
      <c r="C422" t="s">
        <v>698</v>
      </c>
      <c r="D422" s="1">
        <v>44158</v>
      </c>
      <c r="E422">
        <v>0</v>
      </c>
      <c r="F422">
        <v>975.56</v>
      </c>
      <c r="G422" t="s">
        <v>12</v>
      </c>
      <c r="H422">
        <v>45249</v>
      </c>
      <c r="I422" s="1">
        <v>44143</v>
      </c>
      <c r="J422" t="s">
        <v>699</v>
      </c>
      <c r="K422" t="s">
        <v>617</v>
      </c>
      <c r="L422" s="1" t="str">
        <f>IFERROR(VLOOKUP(C422,pagamenti!#REF!,7,FALSE),"")</f>
        <v/>
      </c>
      <c r="M422" s="2" t="e">
        <f t="shared" si="25"/>
        <v>#VALUE!</v>
      </c>
      <c r="N422" s="2" t="e">
        <f t="shared" si="26"/>
        <v>#VALUE!</v>
      </c>
    </row>
    <row r="423" spans="1:14" x14ac:dyDescent="0.35">
      <c r="A423">
        <v>355</v>
      </c>
      <c r="B423">
        <f t="shared" si="27"/>
        <v>1</v>
      </c>
      <c r="C423" t="s">
        <v>306</v>
      </c>
      <c r="D423" s="1">
        <v>44176</v>
      </c>
      <c r="E423">
        <v>0</v>
      </c>
      <c r="F423">
        <v>250.16</v>
      </c>
      <c r="G423" t="s">
        <v>12</v>
      </c>
      <c r="H423">
        <v>2168</v>
      </c>
      <c r="I423" s="1">
        <v>44146</v>
      </c>
      <c r="J423" t="s">
        <v>307</v>
      </c>
      <c r="K423" t="s">
        <v>265</v>
      </c>
      <c r="L423" s="1" t="str">
        <f>IFERROR(VLOOKUP(C423,pagamenti!#REF!,7,FALSE),"")</f>
        <v/>
      </c>
      <c r="M423" s="2" t="e">
        <f t="shared" si="25"/>
        <v>#VALUE!</v>
      </c>
      <c r="N423" s="2" t="e">
        <f t="shared" si="26"/>
        <v>#VALUE!</v>
      </c>
    </row>
    <row r="424" spans="1:14" x14ac:dyDescent="0.35">
      <c r="A424">
        <v>288</v>
      </c>
      <c r="B424">
        <f t="shared" si="27"/>
        <v>1</v>
      </c>
      <c r="C424" t="s">
        <v>248</v>
      </c>
      <c r="D424" s="1">
        <v>44178</v>
      </c>
      <c r="E424">
        <v>0</v>
      </c>
      <c r="F424">
        <v>10481.4</v>
      </c>
      <c r="G424" t="s">
        <v>12</v>
      </c>
      <c r="H424">
        <v>50</v>
      </c>
      <c r="I424" s="1">
        <v>44148</v>
      </c>
      <c r="J424" t="s">
        <v>249</v>
      </c>
      <c r="K424" t="s">
        <v>230</v>
      </c>
      <c r="L424" s="1" t="str">
        <f>IFERROR(VLOOKUP(C424,pagamenti!#REF!,7,FALSE),"")</f>
        <v/>
      </c>
      <c r="M424" s="2" t="e">
        <f t="shared" si="25"/>
        <v>#VALUE!</v>
      </c>
      <c r="N424" s="2" t="e">
        <f t="shared" si="26"/>
        <v>#VALUE!</v>
      </c>
    </row>
    <row r="425" spans="1:14" x14ac:dyDescent="0.35">
      <c r="A425">
        <v>834</v>
      </c>
      <c r="B425">
        <f t="shared" si="27"/>
        <v>1</v>
      </c>
      <c r="C425" t="s">
        <v>749</v>
      </c>
      <c r="D425" s="1">
        <v>44179</v>
      </c>
      <c r="E425">
        <v>0</v>
      </c>
      <c r="F425">
        <v>228.75</v>
      </c>
      <c r="G425" t="s">
        <v>12</v>
      </c>
      <c r="H425">
        <v>2493</v>
      </c>
      <c r="I425" s="1">
        <v>44149</v>
      </c>
      <c r="J425" t="s">
        <v>750</v>
      </c>
      <c r="K425" t="s">
        <v>728</v>
      </c>
      <c r="L425" s="1" t="str">
        <f>IFERROR(VLOOKUP(C425,pagamenti!#REF!,7,FALSE),"")</f>
        <v/>
      </c>
      <c r="M425" s="2" t="e">
        <f t="shared" si="25"/>
        <v>#VALUE!</v>
      </c>
      <c r="N425" s="2" t="e">
        <f t="shared" si="26"/>
        <v>#VALUE!</v>
      </c>
    </row>
    <row r="426" spans="1:14" x14ac:dyDescent="0.35">
      <c r="A426">
        <v>534</v>
      </c>
      <c r="B426">
        <f t="shared" si="27"/>
        <v>1</v>
      </c>
      <c r="C426" t="s">
        <v>468</v>
      </c>
      <c r="D426" s="1">
        <v>44151</v>
      </c>
      <c r="E426">
        <v>0</v>
      </c>
      <c r="F426">
        <v>1330.66</v>
      </c>
      <c r="G426" t="s">
        <v>10</v>
      </c>
      <c r="H426">
        <v>1209</v>
      </c>
      <c r="I426" s="1">
        <v>44151</v>
      </c>
      <c r="J426" t="s">
        <v>469</v>
      </c>
      <c r="K426" t="s">
        <v>453</v>
      </c>
      <c r="L426" s="1" t="str">
        <f>IFERROR(VLOOKUP(C426,pagamenti!#REF!,7,FALSE),"")</f>
        <v/>
      </c>
      <c r="M426" s="2" t="e">
        <f t="shared" si="25"/>
        <v>#VALUE!</v>
      </c>
      <c r="N426" s="2" t="e">
        <f t="shared" si="26"/>
        <v>#VALUE!</v>
      </c>
    </row>
    <row r="427" spans="1:14" x14ac:dyDescent="0.35">
      <c r="A427">
        <v>935</v>
      </c>
      <c r="B427">
        <f t="shared" si="27"/>
        <v>1</v>
      </c>
      <c r="C427" t="s">
        <v>839</v>
      </c>
      <c r="D427" s="1">
        <v>44167</v>
      </c>
      <c r="E427">
        <v>0</v>
      </c>
      <c r="F427">
        <v>1169.0999999999999</v>
      </c>
      <c r="G427" t="s">
        <v>12</v>
      </c>
      <c r="H427">
        <v>1019</v>
      </c>
      <c r="I427" s="1">
        <v>44152</v>
      </c>
      <c r="J427" t="s">
        <v>840</v>
      </c>
      <c r="K427" t="s">
        <v>841</v>
      </c>
      <c r="L427" s="1">
        <v>44152</v>
      </c>
      <c r="M427" s="2">
        <f t="shared" si="25"/>
        <v>-15</v>
      </c>
      <c r="N427" s="2">
        <f t="shared" si="26"/>
        <v>-17536.5</v>
      </c>
    </row>
    <row r="428" spans="1:14" x14ac:dyDescent="0.35">
      <c r="A428">
        <v>936</v>
      </c>
      <c r="B428">
        <f t="shared" si="27"/>
        <v>1</v>
      </c>
      <c r="C428" t="s">
        <v>842</v>
      </c>
      <c r="D428" s="1">
        <v>44167</v>
      </c>
      <c r="E428">
        <v>0</v>
      </c>
      <c r="F428">
        <v>3225</v>
      </c>
      <c r="G428" t="s">
        <v>12</v>
      </c>
      <c r="H428">
        <v>1020</v>
      </c>
      <c r="I428" s="1">
        <v>44152</v>
      </c>
      <c r="J428" t="s">
        <v>843</v>
      </c>
      <c r="K428" t="s">
        <v>841</v>
      </c>
      <c r="L428" s="1">
        <v>44152</v>
      </c>
      <c r="M428" s="2">
        <f t="shared" si="25"/>
        <v>-15</v>
      </c>
      <c r="N428" s="2">
        <f t="shared" si="26"/>
        <v>-48375</v>
      </c>
    </row>
    <row r="429" spans="1:14" x14ac:dyDescent="0.35">
      <c r="A429">
        <v>550</v>
      </c>
      <c r="B429">
        <f t="shared" si="27"/>
        <v>1</v>
      </c>
      <c r="C429" t="s">
        <v>479</v>
      </c>
      <c r="D429" s="1">
        <v>44196</v>
      </c>
      <c r="E429">
        <v>0</v>
      </c>
      <c r="F429">
        <v>562.59</v>
      </c>
      <c r="G429" t="s">
        <v>12</v>
      </c>
      <c r="H429">
        <v>89364</v>
      </c>
      <c r="I429" s="1">
        <v>44154</v>
      </c>
      <c r="J429" t="s">
        <v>480</v>
      </c>
      <c r="K429" t="s">
        <v>472</v>
      </c>
      <c r="L429" s="1" t="str">
        <f>IFERROR(VLOOKUP(C429,pagamenti!#REF!,7,FALSE),"")</f>
        <v/>
      </c>
      <c r="M429" s="2" t="e">
        <f t="shared" si="25"/>
        <v>#VALUE!</v>
      </c>
      <c r="N429" s="2" t="e">
        <f t="shared" si="26"/>
        <v>#VALUE!</v>
      </c>
    </row>
    <row r="430" spans="1:14" x14ac:dyDescent="0.35">
      <c r="A430">
        <v>357</v>
      </c>
      <c r="B430">
        <f t="shared" si="27"/>
        <v>1</v>
      </c>
      <c r="C430" t="s">
        <v>308</v>
      </c>
      <c r="D430" s="1">
        <v>44185</v>
      </c>
      <c r="E430">
        <v>0</v>
      </c>
      <c r="F430">
        <v>47.81</v>
      </c>
      <c r="G430" t="s">
        <v>12</v>
      </c>
      <c r="H430">
        <v>1473</v>
      </c>
      <c r="I430" s="1">
        <v>44155</v>
      </c>
      <c r="J430" t="s">
        <v>309</v>
      </c>
      <c r="K430" t="s">
        <v>265</v>
      </c>
      <c r="L430" s="1" t="str">
        <f>IFERROR(VLOOKUP(C430,pagamenti!#REF!,7,FALSE),"")</f>
        <v/>
      </c>
      <c r="M430" s="2" t="e">
        <f t="shared" si="25"/>
        <v>#VALUE!</v>
      </c>
      <c r="N430" s="2" t="e">
        <f t="shared" si="26"/>
        <v>#VALUE!</v>
      </c>
    </row>
    <row r="431" spans="1:14" x14ac:dyDescent="0.35">
      <c r="A431">
        <v>651</v>
      </c>
      <c r="B431">
        <f t="shared" ref="B431:B462" si="28">COUNTIF($C$2:$C$474,C431)</f>
        <v>1</v>
      </c>
      <c r="C431" t="s">
        <v>570</v>
      </c>
      <c r="D431" s="1">
        <v>44196</v>
      </c>
      <c r="E431">
        <v>0</v>
      </c>
      <c r="F431">
        <v>556.5</v>
      </c>
      <c r="G431" t="s">
        <v>12</v>
      </c>
      <c r="H431">
        <v>4916</v>
      </c>
      <c r="I431" s="1">
        <v>44155</v>
      </c>
      <c r="J431" t="s">
        <v>571</v>
      </c>
      <c r="K431" t="s">
        <v>569</v>
      </c>
      <c r="L431" s="1" t="str">
        <f>IFERROR(VLOOKUP(C431,pagamenti!#REF!,7,FALSE),"")</f>
        <v/>
      </c>
      <c r="M431" s="2" t="e">
        <f t="shared" si="25"/>
        <v>#VALUE!</v>
      </c>
      <c r="N431" s="2" t="e">
        <f t="shared" si="26"/>
        <v>#VALUE!</v>
      </c>
    </row>
    <row r="432" spans="1:14" x14ac:dyDescent="0.35">
      <c r="A432">
        <v>867</v>
      </c>
      <c r="B432">
        <f t="shared" si="28"/>
        <v>1</v>
      </c>
      <c r="C432" t="s">
        <v>778</v>
      </c>
      <c r="D432" s="1">
        <v>44172</v>
      </c>
      <c r="E432">
        <v>0</v>
      </c>
      <c r="F432">
        <v>737.87</v>
      </c>
      <c r="G432" t="s">
        <v>12</v>
      </c>
      <c r="H432">
        <v>257</v>
      </c>
      <c r="I432" s="1">
        <v>44157</v>
      </c>
      <c r="J432" t="s">
        <v>779</v>
      </c>
      <c r="K432" t="s">
        <v>773</v>
      </c>
      <c r="L432" s="1" t="str">
        <f>IFERROR(VLOOKUP(C432,pagamenti!#REF!,7,FALSE),"")</f>
        <v/>
      </c>
      <c r="M432" s="2" t="e">
        <f t="shared" si="25"/>
        <v>#VALUE!</v>
      </c>
      <c r="N432" s="2" t="e">
        <f t="shared" si="26"/>
        <v>#VALUE!</v>
      </c>
    </row>
    <row r="433" spans="1:14" x14ac:dyDescent="0.35">
      <c r="A433">
        <v>554</v>
      </c>
      <c r="B433">
        <f t="shared" si="28"/>
        <v>1</v>
      </c>
      <c r="C433" t="s">
        <v>485</v>
      </c>
      <c r="D433" s="1">
        <v>44196</v>
      </c>
      <c r="E433">
        <v>0</v>
      </c>
      <c r="F433">
        <v>302</v>
      </c>
      <c r="G433" t="s">
        <v>482</v>
      </c>
      <c r="H433">
        <v>849</v>
      </c>
      <c r="I433" s="1">
        <v>44159</v>
      </c>
      <c r="J433" t="s">
        <v>486</v>
      </c>
      <c r="K433" t="s">
        <v>484</v>
      </c>
      <c r="L433" s="1" t="str">
        <f>IFERROR(VLOOKUP(C433,pagamenti!#REF!,7,FALSE),"")</f>
        <v/>
      </c>
      <c r="M433" s="2" t="e">
        <f t="shared" si="25"/>
        <v>#VALUE!</v>
      </c>
      <c r="N433" s="2" t="e">
        <f t="shared" si="26"/>
        <v>#VALUE!</v>
      </c>
    </row>
    <row r="434" spans="1:14" x14ac:dyDescent="0.35">
      <c r="A434">
        <v>448</v>
      </c>
      <c r="B434">
        <f t="shared" si="28"/>
        <v>1</v>
      </c>
      <c r="C434" t="s">
        <v>390</v>
      </c>
      <c r="D434" s="1">
        <v>44196</v>
      </c>
      <c r="E434">
        <v>0</v>
      </c>
      <c r="F434">
        <v>6600</v>
      </c>
      <c r="G434" t="s">
        <v>12</v>
      </c>
      <c r="H434">
        <v>3842</v>
      </c>
      <c r="I434" s="1">
        <v>44159</v>
      </c>
      <c r="J434" t="s">
        <v>391</v>
      </c>
      <c r="K434" t="s">
        <v>367</v>
      </c>
      <c r="L434" s="1" t="str">
        <f>IFERROR(VLOOKUP(C434,pagamenti!#REF!,7,FALSE),"")</f>
        <v/>
      </c>
      <c r="M434" s="2" t="e">
        <f t="shared" si="25"/>
        <v>#VALUE!</v>
      </c>
      <c r="N434" s="2" t="e">
        <f t="shared" si="26"/>
        <v>#VALUE!</v>
      </c>
    </row>
    <row r="435" spans="1:14" x14ac:dyDescent="0.35">
      <c r="A435">
        <v>452</v>
      </c>
      <c r="B435">
        <f t="shared" si="28"/>
        <v>1</v>
      </c>
      <c r="C435" t="s">
        <v>395</v>
      </c>
      <c r="D435" s="1">
        <v>44191</v>
      </c>
      <c r="E435">
        <v>0</v>
      </c>
      <c r="F435">
        <v>219</v>
      </c>
      <c r="G435" t="s">
        <v>12</v>
      </c>
      <c r="H435">
        <v>2373</v>
      </c>
      <c r="I435" s="1">
        <v>44161</v>
      </c>
      <c r="J435" t="s">
        <v>396</v>
      </c>
      <c r="K435" t="s">
        <v>394</v>
      </c>
      <c r="L435" s="1" t="str">
        <f>IFERROR(VLOOKUP(C435,pagamenti!#REF!,7,FALSE),"")</f>
        <v/>
      </c>
      <c r="M435" s="2" t="e">
        <f t="shared" si="25"/>
        <v>#VALUE!</v>
      </c>
      <c r="N435" s="2" t="e">
        <f t="shared" si="26"/>
        <v>#VALUE!</v>
      </c>
    </row>
    <row r="436" spans="1:14" x14ac:dyDescent="0.35">
      <c r="A436">
        <v>359</v>
      </c>
      <c r="B436">
        <f t="shared" si="28"/>
        <v>1</v>
      </c>
      <c r="C436" t="s">
        <v>310</v>
      </c>
      <c r="D436" s="1">
        <v>44192</v>
      </c>
      <c r="E436">
        <v>0</v>
      </c>
      <c r="F436">
        <v>240</v>
      </c>
      <c r="G436" t="s">
        <v>12</v>
      </c>
      <c r="H436">
        <v>1111</v>
      </c>
      <c r="I436" s="1">
        <v>44162</v>
      </c>
      <c r="J436" t="s">
        <v>311</v>
      </c>
      <c r="K436" t="s">
        <v>265</v>
      </c>
      <c r="L436" s="1">
        <v>44162</v>
      </c>
      <c r="M436" s="2">
        <f t="shared" si="25"/>
        <v>-30</v>
      </c>
      <c r="N436" s="2">
        <f t="shared" si="26"/>
        <v>-7200</v>
      </c>
    </row>
    <row r="437" spans="1:14" x14ac:dyDescent="0.35">
      <c r="A437">
        <v>937</v>
      </c>
      <c r="B437">
        <f t="shared" si="28"/>
        <v>1</v>
      </c>
      <c r="C437" t="s">
        <v>844</v>
      </c>
      <c r="D437" s="1">
        <v>44195</v>
      </c>
      <c r="E437">
        <v>0</v>
      </c>
      <c r="F437">
        <v>110</v>
      </c>
      <c r="G437" t="s">
        <v>12</v>
      </c>
      <c r="H437">
        <v>150</v>
      </c>
      <c r="I437" s="1">
        <v>44165</v>
      </c>
      <c r="J437" t="s">
        <v>845</v>
      </c>
      <c r="K437" t="s">
        <v>846</v>
      </c>
      <c r="L437" s="1" t="str">
        <f>IFERROR(VLOOKUP(C437,pagamenti!#REF!,7,FALSE),"")</f>
        <v/>
      </c>
      <c r="M437" s="2" t="e">
        <f t="shared" si="25"/>
        <v>#VALUE!</v>
      </c>
      <c r="N437" s="2" t="e">
        <f t="shared" si="26"/>
        <v>#VALUE!</v>
      </c>
    </row>
    <row r="438" spans="1:14" x14ac:dyDescent="0.35">
      <c r="A438">
        <v>388</v>
      </c>
      <c r="B438">
        <f t="shared" si="28"/>
        <v>1</v>
      </c>
      <c r="C438" t="s">
        <v>333</v>
      </c>
      <c r="D438" s="1">
        <v>44196</v>
      </c>
      <c r="E438">
        <v>0</v>
      </c>
      <c r="F438">
        <v>213</v>
      </c>
      <c r="G438" t="s">
        <v>12</v>
      </c>
      <c r="H438">
        <v>348</v>
      </c>
      <c r="I438" s="1">
        <v>44165</v>
      </c>
      <c r="J438" t="s">
        <v>334</v>
      </c>
      <c r="K438" t="s">
        <v>328</v>
      </c>
      <c r="L438" s="1" t="str">
        <f>IFERROR(VLOOKUP(C438,pagamenti!#REF!,7,FALSE),"")</f>
        <v/>
      </c>
      <c r="M438" s="2" t="e">
        <f t="shared" si="25"/>
        <v>#VALUE!</v>
      </c>
      <c r="N438" s="2" t="e">
        <f t="shared" si="26"/>
        <v>#VALUE!</v>
      </c>
    </row>
    <row r="439" spans="1:14" x14ac:dyDescent="0.35">
      <c r="A439">
        <v>881</v>
      </c>
      <c r="B439">
        <f t="shared" si="28"/>
        <v>2</v>
      </c>
      <c r="C439" t="s">
        <v>133</v>
      </c>
      <c r="D439" s="1">
        <v>44196</v>
      </c>
      <c r="E439">
        <v>0</v>
      </c>
      <c r="F439">
        <v>252.51</v>
      </c>
      <c r="G439" t="s">
        <v>12</v>
      </c>
      <c r="H439">
        <v>398</v>
      </c>
      <c r="I439" s="1">
        <v>44165</v>
      </c>
      <c r="J439" t="s">
        <v>788</v>
      </c>
      <c r="K439" t="s">
        <v>782</v>
      </c>
      <c r="L439" s="1">
        <v>44165</v>
      </c>
      <c r="M439" s="2">
        <f t="shared" si="25"/>
        <v>-31</v>
      </c>
      <c r="N439" s="2">
        <f t="shared" si="26"/>
        <v>-7827.8099999999995</v>
      </c>
    </row>
    <row r="440" spans="1:14" x14ac:dyDescent="0.35">
      <c r="A440">
        <v>472</v>
      </c>
      <c r="B440">
        <f t="shared" si="28"/>
        <v>1</v>
      </c>
      <c r="C440" t="s">
        <v>406</v>
      </c>
      <c r="D440" s="1">
        <v>44196</v>
      </c>
      <c r="E440">
        <v>0</v>
      </c>
      <c r="F440">
        <v>1150</v>
      </c>
      <c r="G440" t="s">
        <v>12</v>
      </c>
      <c r="H440">
        <v>451</v>
      </c>
      <c r="I440" s="1">
        <v>44165</v>
      </c>
      <c r="J440" t="s">
        <v>407</v>
      </c>
      <c r="K440" t="s">
        <v>397</v>
      </c>
      <c r="L440" s="1" t="str">
        <f>IFERROR(VLOOKUP(C440,pagamenti!#REF!,7,FALSE),"")</f>
        <v/>
      </c>
      <c r="M440" s="2" t="e">
        <f t="shared" si="25"/>
        <v>#VALUE!</v>
      </c>
      <c r="N440" s="2" t="e">
        <f t="shared" si="26"/>
        <v>#VALUE!</v>
      </c>
    </row>
    <row r="441" spans="1:14" x14ac:dyDescent="0.35">
      <c r="A441">
        <v>221</v>
      </c>
      <c r="B441">
        <f t="shared" si="28"/>
        <v>1</v>
      </c>
      <c r="C441" t="s">
        <v>195</v>
      </c>
      <c r="D441" s="1">
        <v>44165</v>
      </c>
      <c r="E441">
        <v>0</v>
      </c>
      <c r="F441">
        <v>3247.12</v>
      </c>
      <c r="G441" t="s">
        <v>12</v>
      </c>
      <c r="H441">
        <v>661</v>
      </c>
      <c r="I441" s="1">
        <v>44165</v>
      </c>
      <c r="J441" t="s">
        <v>196</v>
      </c>
      <c r="K441" t="s">
        <v>13</v>
      </c>
      <c r="L441" s="1" t="str">
        <f>IFERROR(VLOOKUP(C441,pagamenti!#REF!,7,FALSE),"")</f>
        <v/>
      </c>
      <c r="M441" s="2" t="e">
        <f t="shared" si="25"/>
        <v>#VALUE!</v>
      </c>
      <c r="N441" s="2" t="e">
        <f t="shared" si="26"/>
        <v>#VALUE!</v>
      </c>
    </row>
    <row r="442" spans="1:14" x14ac:dyDescent="0.35">
      <c r="A442">
        <v>222</v>
      </c>
      <c r="B442">
        <f t="shared" si="28"/>
        <v>1</v>
      </c>
      <c r="C442" t="s">
        <v>197</v>
      </c>
      <c r="D442" s="1">
        <v>44165</v>
      </c>
      <c r="E442">
        <v>0</v>
      </c>
      <c r="F442">
        <v>45.97</v>
      </c>
      <c r="G442" t="s">
        <v>12</v>
      </c>
      <c r="H442">
        <v>662</v>
      </c>
      <c r="I442" s="1">
        <v>44165</v>
      </c>
      <c r="J442" t="s">
        <v>198</v>
      </c>
      <c r="K442" t="s">
        <v>13</v>
      </c>
      <c r="L442" s="1" t="str">
        <f>IFERROR(VLOOKUP(C442,pagamenti!#REF!,7,FALSE),"")</f>
        <v/>
      </c>
      <c r="M442" s="2" t="e">
        <f t="shared" si="25"/>
        <v>#VALUE!</v>
      </c>
      <c r="N442" s="2" t="e">
        <f t="shared" si="26"/>
        <v>#VALUE!</v>
      </c>
    </row>
    <row r="443" spans="1:14" x14ac:dyDescent="0.35">
      <c r="A443">
        <v>223</v>
      </c>
      <c r="B443">
        <f t="shared" si="28"/>
        <v>1</v>
      </c>
      <c r="C443" t="s">
        <v>199</v>
      </c>
      <c r="D443" s="1">
        <v>44165</v>
      </c>
      <c r="E443">
        <v>0</v>
      </c>
      <c r="F443">
        <v>7914.65</v>
      </c>
      <c r="G443" t="s">
        <v>12</v>
      </c>
      <c r="H443">
        <v>663</v>
      </c>
      <c r="I443" s="1">
        <v>44165</v>
      </c>
      <c r="J443" t="s">
        <v>200</v>
      </c>
      <c r="K443" t="s">
        <v>13</v>
      </c>
      <c r="L443" s="1" t="str">
        <f>IFERROR(VLOOKUP(C443,pagamenti!#REF!,7,FALSE),"")</f>
        <v/>
      </c>
      <c r="M443" s="2" t="e">
        <f t="shared" si="25"/>
        <v>#VALUE!</v>
      </c>
      <c r="N443" s="2" t="e">
        <f t="shared" si="26"/>
        <v>#VALUE!</v>
      </c>
    </row>
    <row r="444" spans="1:14" x14ac:dyDescent="0.35">
      <c r="A444">
        <v>224</v>
      </c>
      <c r="B444">
        <f t="shared" si="28"/>
        <v>1</v>
      </c>
      <c r="C444" t="s">
        <v>201</v>
      </c>
      <c r="D444" s="1">
        <v>44165</v>
      </c>
      <c r="E444">
        <v>0</v>
      </c>
      <c r="F444">
        <v>445.58</v>
      </c>
      <c r="G444" t="s">
        <v>12</v>
      </c>
      <c r="H444">
        <v>664</v>
      </c>
      <c r="I444" s="1">
        <v>44165</v>
      </c>
      <c r="J444" t="s">
        <v>202</v>
      </c>
      <c r="K444" t="s">
        <v>13</v>
      </c>
      <c r="L444" s="1" t="str">
        <f>IFERROR(VLOOKUP(C444,pagamenti!#REF!,7,FALSE),"")</f>
        <v/>
      </c>
      <c r="M444" s="2" t="e">
        <f t="shared" si="25"/>
        <v>#VALUE!</v>
      </c>
      <c r="N444" s="2" t="e">
        <f t="shared" si="26"/>
        <v>#VALUE!</v>
      </c>
    </row>
    <row r="445" spans="1:14" x14ac:dyDescent="0.35">
      <c r="A445">
        <v>225</v>
      </c>
      <c r="B445">
        <f t="shared" si="28"/>
        <v>1</v>
      </c>
      <c r="C445" t="s">
        <v>203</v>
      </c>
      <c r="D445" s="1">
        <v>44165</v>
      </c>
      <c r="E445">
        <v>0</v>
      </c>
      <c r="F445">
        <v>930.96</v>
      </c>
      <c r="G445" t="s">
        <v>12</v>
      </c>
      <c r="H445">
        <v>665</v>
      </c>
      <c r="I445" s="1">
        <v>44165</v>
      </c>
      <c r="J445" t="s">
        <v>204</v>
      </c>
      <c r="K445" t="s">
        <v>13</v>
      </c>
      <c r="L445" s="1" t="str">
        <f>IFERROR(VLOOKUP(C445,pagamenti!#REF!,7,FALSE),"")</f>
        <v/>
      </c>
      <c r="M445" s="2" t="e">
        <f t="shared" si="25"/>
        <v>#VALUE!</v>
      </c>
      <c r="N445" s="2" t="e">
        <f t="shared" si="26"/>
        <v>#VALUE!</v>
      </c>
    </row>
    <row r="446" spans="1:14" x14ac:dyDescent="0.35">
      <c r="A446">
        <v>226</v>
      </c>
      <c r="B446">
        <f t="shared" si="28"/>
        <v>1</v>
      </c>
      <c r="C446" t="s">
        <v>205</v>
      </c>
      <c r="D446" s="1">
        <v>44165</v>
      </c>
      <c r="E446">
        <v>0</v>
      </c>
      <c r="F446">
        <v>5892.38</v>
      </c>
      <c r="G446" t="s">
        <v>12</v>
      </c>
      <c r="H446">
        <v>666</v>
      </c>
      <c r="I446" s="1">
        <v>44165</v>
      </c>
      <c r="J446" t="s">
        <v>206</v>
      </c>
      <c r="K446" t="s">
        <v>13</v>
      </c>
      <c r="L446" s="1" t="str">
        <f>IFERROR(VLOOKUP(C446,pagamenti!#REF!,7,FALSE),"")</f>
        <v/>
      </c>
      <c r="M446" s="2" t="e">
        <f t="shared" si="25"/>
        <v>#VALUE!</v>
      </c>
      <c r="N446" s="2" t="e">
        <f t="shared" si="26"/>
        <v>#VALUE!</v>
      </c>
    </row>
    <row r="447" spans="1:14" x14ac:dyDescent="0.35">
      <c r="A447">
        <v>227</v>
      </c>
      <c r="B447">
        <f t="shared" si="28"/>
        <v>1</v>
      </c>
      <c r="C447" t="s">
        <v>207</v>
      </c>
      <c r="D447" s="1">
        <v>44165</v>
      </c>
      <c r="E447">
        <v>0</v>
      </c>
      <c r="F447">
        <v>2484.12</v>
      </c>
      <c r="G447" t="s">
        <v>12</v>
      </c>
      <c r="H447">
        <v>667</v>
      </c>
      <c r="I447" s="1">
        <v>44165</v>
      </c>
      <c r="J447" t="s">
        <v>208</v>
      </c>
      <c r="K447" t="s">
        <v>13</v>
      </c>
      <c r="L447" s="1" t="str">
        <f>IFERROR(VLOOKUP(C447,pagamenti!#REF!,7,FALSE),"")</f>
        <v/>
      </c>
      <c r="M447" s="2" t="e">
        <f t="shared" si="25"/>
        <v>#VALUE!</v>
      </c>
      <c r="N447" s="2" t="e">
        <f t="shared" si="26"/>
        <v>#VALUE!</v>
      </c>
    </row>
    <row r="448" spans="1:14" x14ac:dyDescent="0.35">
      <c r="A448">
        <v>228</v>
      </c>
      <c r="B448">
        <f t="shared" si="28"/>
        <v>1</v>
      </c>
      <c r="C448" t="s">
        <v>209</v>
      </c>
      <c r="D448" s="1">
        <v>44165</v>
      </c>
      <c r="E448">
        <v>0</v>
      </c>
      <c r="F448">
        <v>93.73</v>
      </c>
      <c r="G448" t="s">
        <v>12</v>
      </c>
      <c r="H448">
        <v>677</v>
      </c>
      <c r="I448" s="1">
        <v>44165</v>
      </c>
      <c r="J448" t="s">
        <v>210</v>
      </c>
      <c r="K448" t="s">
        <v>13</v>
      </c>
      <c r="L448" s="1" t="str">
        <f>IFERROR(VLOOKUP(C448,pagamenti!#REF!,7,FALSE),"")</f>
        <v/>
      </c>
      <c r="M448" s="2" t="e">
        <f t="shared" si="25"/>
        <v>#VALUE!</v>
      </c>
      <c r="N448" s="2" t="e">
        <f t="shared" si="26"/>
        <v>#VALUE!</v>
      </c>
    </row>
    <row r="449" spans="1:14" x14ac:dyDescent="0.35">
      <c r="A449">
        <v>229</v>
      </c>
      <c r="B449">
        <f t="shared" si="28"/>
        <v>1</v>
      </c>
      <c r="C449" t="s">
        <v>211</v>
      </c>
      <c r="D449" s="1">
        <v>44165</v>
      </c>
      <c r="E449">
        <v>0</v>
      </c>
      <c r="F449">
        <v>243.97</v>
      </c>
      <c r="G449" t="s">
        <v>12</v>
      </c>
      <c r="H449">
        <v>682</v>
      </c>
      <c r="I449" s="1">
        <v>44165</v>
      </c>
      <c r="J449" t="s">
        <v>212</v>
      </c>
      <c r="K449" t="s">
        <v>13</v>
      </c>
      <c r="L449" s="1" t="str">
        <f>IFERROR(VLOOKUP(C449,pagamenti!#REF!,7,FALSE),"")</f>
        <v/>
      </c>
      <c r="M449" s="2" t="e">
        <f t="shared" si="25"/>
        <v>#VALUE!</v>
      </c>
      <c r="N449" s="2" t="e">
        <f t="shared" si="26"/>
        <v>#VALUE!</v>
      </c>
    </row>
    <row r="450" spans="1:14" x14ac:dyDescent="0.35">
      <c r="A450">
        <v>230</v>
      </c>
      <c r="B450">
        <f t="shared" si="28"/>
        <v>1</v>
      </c>
      <c r="C450" t="s">
        <v>213</v>
      </c>
      <c r="D450" s="1">
        <v>44165</v>
      </c>
      <c r="E450">
        <v>0</v>
      </c>
      <c r="F450">
        <v>165.27</v>
      </c>
      <c r="G450" t="s">
        <v>12</v>
      </c>
      <c r="H450">
        <v>683</v>
      </c>
      <c r="I450" s="1">
        <v>44165</v>
      </c>
      <c r="J450" t="s">
        <v>214</v>
      </c>
      <c r="K450" t="s">
        <v>13</v>
      </c>
      <c r="L450" s="1" t="str">
        <f>IFERROR(VLOOKUP(C450,pagamenti!#REF!,7,FALSE),"")</f>
        <v/>
      </c>
      <c r="M450" s="2" t="e">
        <f t="shared" si="25"/>
        <v>#VALUE!</v>
      </c>
      <c r="N450" s="2" t="e">
        <f t="shared" si="26"/>
        <v>#VALUE!</v>
      </c>
    </row>
    <row r="451" spans="1:14" x14ac:dyDescent="0.35">
      <c r="A451">
        <v>231</v>
      </c>
      <c r="B451">
        <f t="shared" si="28"/>
        <v>1</v>
      </c>
      <c r="C451" t="s">
        <v>215</v>
      </c>
      <c r="D451" s="1">
        <v>44165</v>
      </c>
      <c r="E451">
        <v>0</v>
      </c>
      <c r="F451">
        <v>16790.62</v>
      </c>
      <c r="G451" t="s">
        <v>12</v>
      </c>
      <c r="H451">
        <v>702</v>
      </c>
      <c r="I451" s="1">
        <v>44165</v>
      </c>
      <c r="J451" t="s">
        <v>216</v>
      </c>
      <c r="K451" t="s">
        <v>13</v>
      </c>
      <c r="L451" s="1" t="str">
        <f>IFERROR(VLOOKUP(C451,pagamenti!#REF!,7,FALSE),"")</f>
        <v/>
      </c>
      <c r="M451" s="2" t="e">
        <f t="shared" si="25"/>
        <v>#VALUE!</v>
      </c>
      <c r="N451" s="2" t="e">
        <f t="shared" si="26"/>
        <v>#VALUE!</v>
      </c>
    </row>
    <row r="452" spans="1:14" x14ac:dyDescent="0.35">
      <c r="A452">
        <v>232</v>
      </c>
      <c r="B452">
        <f t="shared" si="28"/>
        <v>1</v>
      </c>
      <c r="C452" t="s">
        <v>217</v>
      </c>
      <c r="D452" s="1">
        <v>44165</v>
      </c>
      <c r="E452">
        <v>0</v>
      </c>
      <c r="F452">
        <v>3948.84</v>
      </c>
      <c r="G452" t="s">
        <v>12</v>
      </c>
      <c r="H452">
        <v>708</v>
      </c>
      <c r="I452" s="1">
        <v>44165</v>
      </c>
      <c r="J452" t="s">
        <v>218</v>
      </c>
      <c r="K452" t="s">
        <v>13</v>
      </c>
      <c r="L452" s="1" t="str">
        <f>IFERROR(VLOOKUP(C452,pagamenti!#REF!,7,FALSE),"")</f>
        <v/>
      </c>
      <c r="M452" s="2" t="e">
        <f t="shared" si="25"/>
        <v>#VALUE!</v>
      </c>
      <c r="N452" s="2" t="e">
        <f t="shared" si="26"/>
        <v>#VALUE!</v>
      </c>
    </row>
    <row r="453" spans="1:14" x14ac:dyDescent="0.35">
      <c r="A453">
        <v>939</v>
      </c>
      <c r="B453">
        <f t="shared" si="28"/>
        <v>1</v>
      </c>
      <c r="C453" t="s">
        <v>847</v>
      </c>
      <c r="D453" s="1">
        <v>44195</v>
      </c>
      <c r="E453">
        <v>0</v>
      </c>
      <c r="F453">
        <v>385</v>
      </c>
      <c r="G453" t="s">
        <v>12</v>
      </c>
      <c r="H453">
        <v>862</v>
      </c>
      <c r="I453" s="1">
        <v>44165</v>
      </c>
      <c r="J453" t="s">
        <v>848</v>
      </c>
      <c r="K453" t="s">
        <v>849</v>
      </c>
      <c r="L453" s="1" t="str">
        <f>IFERROR(VLOOKUP(C453,pagamenti!#REF!,7,FALSE),"")</f>
        <v/>
      </c>
      <c r="M453" s="2" t="e">
        <f t="shared" si="25"/>
        <v>#VALUE!</v>
      </c>
      <c r="N453" s="2" t="e">
        <f t="shared" si="26"/>
        <v>#VALUE!</v>
      </c>
    </row>
    <row r="454" spans="1:14" x14ac:dyDescent="0.35">
      <c r="A454">
        <v>989</v>
      </c>
      <c r="B454">
        <f t="shared" si="28"/>
        <v>1</v>
      </c>
      <c r="C454" t="s">
        <v>884</v>
      </c>
      <c r="D454" s="1">
        <v>44195</v>
      </c>
      <c r="E454">
        <v>0</v>
      </c>
      <c r="F454">
        <v>21.2</v>
      </c>
      <c r="G454" t="s">
        <v>12</v>
      </c>
      <c r="H454">
        <v>972</v>
      </c>
      <c r="I454" s="1">
        <v>44165</v>
      </c>
      <c r="J454" t="s">
        <v>885</v>
      </c>
      <c r="K454" t="s">
        <v>864</v>
      </c>
      <c r="L454" s="1" t="str">
        <f>IFERROR(VLOOKUP(C454,pagamenti!#REF!,7,FALSE),"")</f>
        <v/>
      </c>
      <c r="M454" s="2" t="e">
        <f t="shared" si="25"/>
        <v>#VALUE!</v>
      </c>
      <c r="N454" s="2" t="e">
        <f t="shared" si="26"/>
        <v>#VALUE!</v>
      </c>
    </row>
    <row r="455" spans="1:14" x14ac:dyDescent="0.35">
      <c r="A455">
        <v>990</v>
      </c>
      <c r="B455">
        <f t="shared" si="28"/>
        <v>1</v>
      </c>
      <c r="C455" t="s">
        <v>886</v>
      </c>
      <c r="D455" s="1">
        <v>44195</v>
      </c>
      <c r="E455">
        <v>0</v>
      </c>
      <c r="F455">
        <v>25.2</v>
      </c>
      <c r="G455" t="s">
        <v>12</v>
      </c>
      <c r="H455">
        <v>973</v>
      </c>
      <c r="I455" s="1">
        <v>44165</v>
      </c>
      <c r="J455" t="s">
        <v>887</v>
      </c>
      <c r="K455" t="s">
        <v>864</v>
      </c>
      <c r="L455" s="1" t="str">
        <f>IFERROR(VLOOKUP(C455,pagamenti!#REF!,7,FALSE),"")</f>
        <v/>
      </c>
      <c r="M455" s="2" t="e">
        <f t="shared" si="25"/>
        <v>#VALUE!</v>
      </c>
      <c r="N455" s="2" t="e">
        <f t="shared" si="26"/>
        <v>#VALUE!</v>
      </c>
    </row>
    <row r="456" spans="1:14" x14ac:dyDescent="0.35">
      <c r="A456">
        <v>991</v>
      </c>
      <c r="B456">
        <f t="shared" si="28"/>
        <v>1</v>
      </c>
      <c r="C456" t="s">
        <v>888</v>
      </c>
      <c r="D456" s="1">
        <v>44195</v>
      </c>
      <c r="E456">
        <v>0</v>
      </c>
      <c r="F456">
        <v>1274</v>
      </c>
      <c r="G456" t="s">
        <v>12</v>
      </c>
      <c r="H456">
        <v>974</v>
      </c>
      <c r="I456" s="1">
        <v>44165</v>
      </c>
      <c r="J456" t="s">
        <v>889</v>
      </c>
      <c r="K456" t="s">
        <v>864</v>
      </c>
      <c r="L456" s="1" t="str">
        <f>IFERROR(VLOOKUP(C456,pagamenti!#REF!,7,FALSE),"")</f>
        <v/>
      </c>
      <c r="M456" s="2" t="e">
        <f t="shared" si="25"/>
        <v>#VALUE!</v>
      </c>
      <c r="N456" s="2" t="e">
        <f t="shared" si="26"/>
        <v>#VALUE!</v>
      </c>
    </row>
    <row r="457" spans="1:14" x14ac:dyDescent="0.35">
      <c r="A457">
        <v>940</v>
      </c>
      <c r="B457">
        <f t="shared" si="28"/>
        <v>1</v>
      </c>
      <c r="C457" t="s">
        <v>850</v>
      </c>
      <c r="D457" s="1">
        <v>44195</v>
      </c>
      <c r="E457">
        <v>0</v>
      </c>
      <c r="F457">
        <v>1100</v>
      </c>
      <c r="G457" t="s">
        <v>12</v>
      </c>
      <c r="H457">
        <v>4863</v>
      </c>
      <c r="I457" s="1">
        <v>44165</v>
      </c>
      <c r="J457" t="s">
        <v>851</v>
      </c>
      <c r="K457" t="s">
        <v>849</v>
      </c>
      <c r="L457" s="1" t="str">
        <f>IFERROR(VLOOKUP(C457,pagamenti!#REF!,7,FALSE),"")</f>
        <v/>
      </c>
      <c r="M457" s="2" t="e">
        <f t="shared" ref="M457:M474" si="29">+L457-D457</f>
        <v>#VALUE!</v>
      </c>
      <c r="N457" s="2" t="e">
        <f t="shared" ref="N457:N474" si="30">+M457*F457</f>
        <v>#VALUE!</v>
      </c>
    </row>
    <row r="458" spans="1:14" x14ac:dyDescent="0.35">
      <c r="A458">
        <v>941</v>
      </c>
      <c r="B458">
        <f t="shared" si="28"/>
        <v>1</v>
      </c>
      <c r="C458" t="s">
        <v>852</v>
      </c>
      <c r="D458" s="1">
        <v>44195</v>
      </c>
      <c r="E458">
        <v>0</v>
      </c>
      <c r="F458">
        <v>1155</v>
      </c>
      <c r="G458" t="s">
        <v>12</v>
      </c>
      <c r="H458">
        <v>4864</v>
      </c>
      <c r="I458" s="1">
        <v>44165</v>
      </c>
      <c r="J458" t="s">
        <v>853</v>
      </c>
      <c r="K458" t="s">
        <v>849</v>
      </c>
      <c r="L458" s="1" t="str">
        <f>IFERROR(VLOOKUP(C458,pagamenti!#REF!,7,FALSE),"")</f>
        <v/>
      </c>
      <c r="M458" s="2" t="e">
        <f t="shared" si="29"/>
        <v>#VALUE!</v>
      </c>
      <c r="N458" s="2" t="e">
        <f t="shared" si="30"/>
        <v>#VALUE!</v>
      </c>
    </row>
    <row r="459" spans="1:14" x14ac:dyDescent="0.35">
      <c r="A459">
        <v>652</v>
      </c>
      <c r="B459">
        <f t="shared" si="28"/>
        <v>1</v>
      </c>
      <c r="C459" t="s">
        <v>572</v>
      </c>
      <c r="D459" s="1">
        <v>44196</v>
      </c>
      <c r="E459">
        <v>0</v>
      </c>
      <c r="F459">
        <v>60</v>
      </c>
      <c r="G459" t="s">
        <v>12</v>
      </c>
      <c r="H459">
        <v>5034</v>
      </c>
      <c r="I459" s="1">
        <v>44165</v>
      </c>
      <c r="J459" t="s">
        <v>573</v>
      </c>
      <c r="K459" t="s">
        <v>569</v>
      </c>
      <c r="L459" s="1" t="str">
        <f>IFERROR(VLOOKUP(C459,pagamenti!#REF!,7,FALSE),"")</f>
        <v/>
      </c>
      <c r="M459" s="2" t="e">
        <f t="shared" si="29"/>
        <v>#VALUE!</v>
      </c>
      <c r="N459" s="2" t="e">
        <f t="shared" si="30"/>
        <v>#VALUE!</v>
      </c>
    </row>
    <row r="460" spans="1:14" x14ac:dyDescent="0.35">
      <c r="A460">
        <v>1054</v>
      </c>
      <c r="B460">
        <f t="shared" si="28"/>
        <v>2</v>
      </c>
      <c r="C460" t="s">
        <v>774</v>
      </c>
      <c r="D460" s="1">
        <v>44183</v>
      </c>
      <c r="E460">
        <v>0</v>
      </c>
      <c r="F460">
        <v>95.3</v>
      </c>
      <c r="G460" t="s">
        <v>12</v>
      </c>
      <c r="H460">
        <v>69</v>
      </c>
      <c r="I460" s="1">
        <v>44168</v>
      </c>
      <c r="J460" t="s">
        <v>955</v>
      </c>
      <c r="K460" t="s">
        <v>892</v>
      </c>
      <c r="L460" s="1">
        <v>44175</v>
      </c>
      <c r="M460" s="2">
        <f t="shared" si="29"/>
        <v>-8</v>
      </c>
      <c r="N460" s="2">
        <f t="shared" si="30"/>
        <v>-762.4</v>
      </c>
    </row>
    <row r="461" spans="1:14" x14ac:dyDescent="0.35">
      <c r="A461">
        <v>869</v>
      </c>
      <c r="B461">
        <f t="shared" si="28"/>
        <v>1</v>
      </c>
      <c r="C461" t="s">
        <v>780</v>
      </c>
      <c r="D461" s="1">
        <v>44183</v>
      </c>
      <c r="E461">
        <v>0</v>
      </c>
      <c r="F461">
        <v>639</v>
      </c>
      <c r="G461" t="s">
        <v>12</v>
      </c>
      <c r="H461">
        <v>280</v>
      </c>
      <c r="I461" s="1">
        <v>44168</v>
      </c>
      <c r="J461" t="s">
        <v>781</v>
      </c>
      <c r="K461" t="s">
        <v>773</v>
      </c>
      <c r="L461" s="1" t="str">
        <f>IFERROR(VLOOKUP(C461,pagamenti!#REF!,7,FALSE),"")</f>
        <v/>
      </c>
      <c r="M461" s="2" t="e">
        <f t="shared" si="29"/>
        <v>#VALUE!</v>
      </c>
      <c r="N461" s="2" t="e">
        <f t="shared" si="30"/>
        <v>#VALUE!</v>
      </c>
    </row>
    <row r="462" spans="1:14" x14ac:dyDescent="0.35">
      <c r="A462">
        <v>1055</v>
      </c>
      <c r="B462">
        <f t="shared" si="28"/>
        <v>1</v>
      </c>
      <c r="C462" t="s">
        <v>956</v>
      </c>
      <c r="D462" s="1">
        <v>44183</v>
      </c>
      <c r="E462">
        <v>0</v>
      </c>
      <c r="F462">
        <v>110.01</v>
      </c>
      <c r="G462" t="s">
        <v>12</v>
      </c>
      <c r="H462">
        <v>2025</v>
      </c>
      <c r="I462" s="1">
        <v>44168</v>
      </c>
      <c r="J462" t="s">
        <v>957</v>
      </c>
      <c r="K462" t="s">
        <v>892</v>
      </c>
      <c r="L462" s="1" t="str">
        <f>IFERROR(VLOOKUP(C462,pagamenti!#REF!,7,FALSE),"")</f>
        <v/>
      </c>
      <c r="M462" s="2" t="e">
        <f t="shared" si="29"/>
        <v>#VALUE!</v>
      </c>
      <c r="N462" s="2" t="e">
        <f t="shared" si="30"/>
        <v>#VALUE!</v>
      </c>
    </row>
    <row r="463" spans="1:14" x14ac:dyDescent="0.35">
      <c r="A463">
        <v>1056</v>
      </c>
      <c r="B463">
        <f t="shared" ref="B463:B474" si="31">COUNTIF($C$2:$C$474,C463)</f>
        <v>1</v>
      </c>
      <c r="C463" t="s">
        <v>958</v>
      </c>
      <c r="D463" s="1">
        <v>44183</v>
      </c>
      <c r="E463">
        <v>0</v>
      </c>
      <c r="F463">
        <v>52.72</v>
      </c>
      <c r="G463" t="s">
        <v>12</v>
      </c>
      <c r="H463">
        <v>8861</v>
      </c>
      <c r="I463" s="1">
        <v>44168</v>
      </c>
      <c r="J463" t="s">
        <v>959</v>
      </c>
      <c r="K463" t="s">
        <v>892</v>
      </c>
      <c r="L463" s="1" t="str">
        <f>IFERROR(VLOOKUP(C463,pagamenti!#REF!,7,FALSE),"")</f>
        <v/>
      </c>
      <c r="M463" s="2" t="e">
        <f t="shared" si="29"/>
        <v>#VALUE!</v>
      </c>
      <c r="N463" s="2" t="e">
        <f t="shared" si="30"/>
        <v>#VALUE!</v>
      </c>
    </row>
    <row r="464" spans="1:14" x14ac:dyDescent="0.35">
      <c r="A464">
        <v>1057</v>
      </c>
      <c r="B464">
        <f t="shared" si="31"/>
        <v>1</v>
      </c>
      <c r="C464" t="s">
        <v>960</v>
      </c>
      <c r="D464" s="1">
        <v>44183</v>
      </c>
      <c r="E464">
        <v>0</v>
      </c>
      <c r="F464">
        <v>101.64</v>
      </c>
      <c r="G464" t="s">
        <v>12</v>
      </c>
      <c r="H464">
        <v>54869</v>
      </c>
      <c r="I464" s="1">
        <v>44168</v>
      </c>
      <c r="J464" t="s">
        <v>961</v>
      </c>
      <c r="K464" t="s">
        <v>892</v>
      </c>
      <c r="L464" s="1" t="str">
        <f>IFERROR(VLOOKUP(C464,pagamenti!#REF!,7,FALSE),"")</f>
        <v/>
      </c>
      <c r="M464" s="2" t="e">
        <f t="shared" si="29"/>
        <v>#VALUE!</v>
      </c>
      <c r="N464" s="2" t="e">
        <f t="shared" si="30"/>
        <v>#VALUE!</v>
      </c>
    </row>
    <row r="465" spans="1:19" x14ac:dyDescent="0.35">
      <c r="A465">
        <v>782</v>
      </c>
      <c r="B465">
        <f t="shared" si="31"/>
        <v>1</v>
      </c>
      <c r="C465" t="s">
        <v>700</v>
      </c>
      <c r="D465" s="1">
        <v>44186</v>
      </c>
      <c r="E465">
        <v>0</v>
      </c>
      <c r="F465">
        <v>56.5</v>
      </c>
      <c r="G465" t="s">
        <v>12</v>
      </c>
      <c r="H465">
        <v>69869</v>
      </c>
      <c r="I465" s="1">
        <v>44171</v>
      </c>
      <c r="J465" t="s">
        <v>701</v>
      </c>
      <c r="K465" t="s">
        <v>617</v>
      </c>
      <c r="L465" s="1" t="str">
        <f>IFERROR(VLOOKUP(C465,pagamenti!#REF!,7,FALSE),"")</f>
        <v/>
      </c>
      <c r="M465" s="2" t="e">
        <f t="shared" si="29"/>
        <v>#VALUE!</v>
      </c>
      <c r="N465" s="2" t="e">
        <f t="shared" si="30"/>
        <v>#VALUE!</v>
      </c>
    </row>
    <row r="466" spans="1:19" x14ac:dyDescent="0.35">
      <c r="A466">
        <v>784</v>
      </c>
      <c r="B466">
        <f t="shared" si="31"/>
        <v>1</v>
      </c>
      <c r="C466" t="s">
        <v>702</v>
      </c>
      <c r="D466" s="1">
        <v>44187</v>
      </c>
      <c r="E466">
        <v>0</v>
      </c>
      <c r="F466">
        <v>63.23</v>
      </c>
      <c r="G466" t="s">
        <v>12</v>
      </c>
      <c r="H466">
        <v>4869</v>
      </c>
      <c r="I466" s="1">
        <v>44172</v>
      </c>
      <c r="J466" t="s">
        <v>703</v>
      </c>
      <c r="K466" t="s">
        <v>617</v>
      </c>
      <c r="L466" s="1" t="str">
        <f>IFERROR(VLOOKUP(C466,pagamenti!#REF!,7,FALSE),"")</f>
        <v/>
      </c>
      <c r="M466" s="2" t="e">
        <f t="shared" si="29"/>
        <v>#VALUE!</v>
      </c>
      <c r="N466" s="2" t="e">
        <f t="shared" si="30"/>
        <v>#VALUE!</v>
      </c>
    </row>
    <row r="467" spans="1:19" x14ac:dyDescent="0.35">
      <c r="A467">
        <v>785</v>
      </c>
      <c r="B467">
        <f t="shared" si="31"/>
        <v>1</v>
      </c>
      <c r="C467" t="s">
        <v>704</v>
      </c>
      <c r="D467" s="1">
        <v>44187</v>
      </c>
      <c r="E467">
        <v>0</v>
      </c>
      <c r="F467">
        <v>129.6</v>
      </c>
      <c r="G467" t="s">
        <v>12</v>
      </c>
      <c r="H467">
        <v>14868</v>
      </c>
      <c r="I467" s="1">
        <v>44172</v>
      </c>
      <c r="J467" t="s">
        <v>705</v>
      </c>
      <c r="K467" t="s">
        <v>617</v>
      </c>
      <c r="L467" s="1" t="str">
        <f>IFERROR(VLOOKUP(C467,pagamenti!#REF!,7,FALSE),"")</f>
        <v/>
      </c>
      <c r="M467" s="2" t="e">
        <f t="shared" si="29"/>
        <v>#VALUE!</v>
      </c>
      <c r="N467" s="2" t="e">
        <f t="shared" si="30"/>
        <v>#VALUE!</v>
      </c>
    </row>
    <row r="468" spans="1:19" x14ac:dyDescent="0.35">
      <c r="A468">
        <v>570</v>
      </c>
      <c r="B468">
        <f t="shared" si="31"/>
        <v>1</v>
      </c>
      <c r="C468" t="s">
        <v>503</v>
      </c>
      <c r="D468" s="1">
        <v>44187</v>
      </c>
      <c r="E468">
        <v>0</v>
      </c>
      <c r="F468">
        <v>13.1</v>
      </c>
      <c r="G468" t="s">
        <v>12</v>
      </c>
      <c r="H468">
        <v>60645</v>
      </c>
      <c r="I468" s="1">
        <v>44172</v>
      </c>
      <c r="J468" t="s">
        <v>504</v>
      </c>
      <c r="K468" t="s">
        <v>498</v>
      </c>
      <c r="L468" s="1">
        <v>44175</v>
      </c>
      <c r="M468" s="2">
        <f t="shared" si="29"/>
        <v>-12</v>
      </c>
      <c r="N468" s="2">
        <f t="shared" si="30"/>
        <v>-157.19999999999999</v>
      </c>
    </row>
    <row r="469" spans="1:19" x14ac:dyDescent="0.35">
      <c r="A469">
        <v>786</v>
      </c>
      <c r="B469">
        <f t="shared" si="31"/>
        <v>1</v>
      </c>
      <c r="C469" t="s">
        <v>706</v>
      </c>
      <c r="D469" s="1">
        <v>44187</v>
      </c>
      <c r="E469">
        <v>0</v>
      </c>
      <c r="F469">
        <v>529.04999999999995</v>
      </c>
      <c r="G469" t="s">
        <v>12</v>
      </c>
      <c r="H469">
        <v>514870</v>
      </c>
      <c r="I469" s="1">
        <v>44172</v>
      </c>
      <c r="J469" t="s">
        <v>707</v>
      </c>
      <c r="K469" t="s">
        <v>617</v>
      </c>
      <c r="L469" s="1" t="str">
        <f>IFERROR(VLOOKUP(C469,pagamenti!#REF!,7,FALSE),"")</f>
        <v/>
      </c>
      <c r="M469" s="2" t="e">
        <f t="shared" si="29"/>
        <v>#VALUE!</v>
      </c>
      <c r="N469" s="2" t="e">
        <f t="shared" si="30"/>
        <v>#VALUE!</v>
      </c>
    </row>
    <row r="470" spans="1:19" x14ac:dyDescent="0.35">
      <c r="A470">
        <v>787</v>
      </c>
      <c r="B470">
        <f t="shared" si="31"/>
        <v>1</v>
      </c>
      <c r="C470" t="s">
        <v>708</v>
      </c>
      <c r="D470" s="1">
        <v>44187</v>
      </c>
      <c r="E470">
        <v>0</v>
      </c>
      <c r="F470">
        <v>978.49</v>
      </c>
      <c r="G470" t="s">
        <v>12</v>
      </c>
      <c r="H470">
        <v>514871</v>
      </c>
      <c r="I470" s="1">
        <v>44172</v>
      </c>
      <c r="J470" t="s">
        <v>709</v>
      </c>
      <c r="K470" t="s">
        <v>617</v>
      </c>
      <c r="L470" s="1" t="str">
        <f>IFERROR(VLOOKUP(C470,pagamenti!#REF!,7,FALSE),"")</f>
        <v/>
      </c>
      <c r="M470" s="2" t="e">
        <f t="shared" si="29"/>
        <v>#VALUE!</v>
      </c>
      <c r="N470" s="2" t="e">
        <f t="shared" si="30"/>
        <v>#VALUE!</v>
      </c>
    </row>
    <row r="471" spans="1:19" x14ac:dyDescent="0.35">
      <c r="A471">
        <v>792</v>
      </c>
      <c r="B471">
        <f t="shared" si="31"/>
        <v>1</v>
      </c>
      <c r="C471" t="s">
        <v>710</v>
      </c>
      <c r="D471" s="1">
        <v>44188</v>
      </c>
      <c r="E471">
        <v>0</v>
      </c>
      <c r="F471">
        <v>138.26</v>
      </c>
      <c r="G471" t="s">
        <v>12</v>
      </c>
      <c r="H471">
        <v>202068</v>
      </c>
      <c r="I471" s="1">
        <v>44173</v>
      </c>
      <c r="J471" t="s">
        <v>711</v>
      </c>
      <c r="K471" t="s">
        <v>617</v>
      </c>
      <c r="L471" s="1" t="str">
        <f>IFERROR(VLOOKUP(C471,pagamenti!#REF!,7,FALSE),"")</f>
        <v/>
      </c>
      <c r="M471" s="2" t="e">
        <f t="shared" si="29"/>
        <v>#VALUE!</v>
      </c>
      <c r="N471" s="2" t="e">
        <f t="shared" si="30"/>
        <v>#VALUE!</v>
      </c>
    </row>
    <row r="472" spans="1:19" x14ac:dyDescent="0.35">
      <c r="A472">
        <v>592</v>
      </c>
      <c r="B472">
        <f t="shared" si="31"/>
        <v>3</v>
      </c>
      <c r="C472" t="s">
        <v>26</v>
      </c>
      <c r="D472" s="1">
        <v>44194</v>
      </c>
      <c r="E472">
        <v>0</v>
      </c>
      <c r="F472">
        <v>4453.34</v>
      </c>
      <c r="G472" t="s">
        <v>12</v>
      </c>
      <c r="H472">
        <v>14</v>
      </c>
      <c r="I472" s="1">
        <v>44179</v>
      </c>
      <c r="J472" t="s">
        <v>517</v>
      </c>
      <c r="K472" t="s">
        <v>516</v>
      </c>
      <c r="L472" s="1">
        <v>44179</v>
      </c>
      <c r="M472" s="2">
        <f t="shared" si="29"/>
        <v>-15</v>
      </c>
      <c r="N472" s="2">
        <f t="shared" si="30"/>
        <v>-66800.100000000006</v>
      </c>
    </row>
    <row r="473" spans="1:19" x14ac:dyDescent="0.35">
      <c r="A473">
        <v>597</v>
      </c>
      <c r="B473">
        <f t="shared" si="31"/>
        <v>2</v>
      </c>
      <c r="C473" t="s">
        <v>244</v>
      </c>
      <c r="D473" s="1">
        <v>44181</v>
      </c>
      <c r="E473">
        <v>0</v>
      </c>
      <c r="F473">
        <v>3974.87</v>
      </c>
      <c r="G473" t="s">
        <v>10</v>
      </c>
      <c r="H473">
        <v>39</v>
      </c>
      <c r="I473" s="1">
        <v>44181</v>
      </c>
      <c r="J473" t="s">
        <v>521</v>
      </c>
      <c r="K473" t="s">
        <v>519</v>
      </c>
      <c r="L473" s="1">
        <v>44183</v>
      </c>
      <c r="M473" s="2">
        <f t="shared" si="29"/>
        <v>2</v>
      </c>
      <c r="N473" s="2">
        <f t="shared" si="30"/>
        <v>7949.74</v>
      </c>
    </row>
    <row r="474" spans="1:19" ht="15" thickBot="1" x14ac:dyDescent="0.4">
      <c r="A474">
        <v>668</v>
      </c>
      <c r="B474">
        <f t="shared" si="31"/>
        <v>1</v>
      </c>
      <c r="C474" t="s">
        <v>586</v>
      </c>
      <c r="D474" s="1">
        <v>44219</v>
      </c>
      <c r="E474">
        <v>0</v>
      </c>
      <c r="F474">
        <v>60.3</v>
      </c>
      <c r="G474" t="s">
        <v>10</v>
      </c>
      <c r="H474">
        <v>16251</v>
      </c>
      <c r="I474" s="1">
        <v>44188</v>
      </c>
      <c r="J474" t="s">
        <v>587</v>
      </c>
      <c r="K474" t="s">
        <v>576</v>
      </c>
      <c r="L474" s="1">
        <v>44219</v>
      </c>
      <c r="M474" s="2">
        <f t="shared" si="29"/>
        <v>0</v>
      </c>
      <c r="N474" s="2">
        <f t="shared" si="30"/>
        <v>0</v>
      </c>
    </row>
    <row r="475" spans="1:19" ht="15" thickBot="1" x14ac:dyDescent="0.4">
      <c r="O475" s="6">
        <f>SUM(F367:F474)</f>
        <v>197151.46</v>
      </c>
      <c r="P475" s="6" t="e">
        <f t="shared" ref="P475" si="32">SUM(M367:M474)</f>
        <v>#VALUE!</v>
      </c>
      <c r="Q475" s="6" t="e">
        <f>SUM(N367:N474)</f>
        <v>#VALUE!</v>
      </c>
      <c r="R475" s="7" t="e">
        <f>+Q475/O475</f>
        <v>#VALUE!</v>
      </c>
      <c r="S475" s="9" t="s">
        <v>984</v>
      </c>
    </row>
    <row r="476" spans="1:19" ht="15" thickBot="1" x14ac:dyDescent="0.4"/>
    <row r="477" spans="1:19" ht="15" thickBot="1" x14ac:dyDescent="0.4">
      <c r="F477" s="6"/>
      <c r="O477" s="6">
        <f>SUM(O2:O475)</f>
        <v>1148977.8499999999</v>
      </c>
      <c r="P477" s="6" t="e">
        <f>SUM(P2:P475)</f>
        <v>#VALUE!</v>
      </c>
      <c r="Q477" s="6" t="e">
        <f>SUM(Q2:Q475)</f>
        <v>#VALUE!</v>
      </c>
      <c r="R477" s="7" t="e">
        <f>+Q477/O477</f>
        <v>#VALUE!</v>
      </c>
      <c r="S477" s="9" t="s">
        <v>983</v>
      </c>
    </row>
    <row r="479" spans="1:19" ht="15" thickBot="1" x14ac:dyDescent="0.4"/>
    <row r="480" spans="1:19" ht="15" thickBot="1" x14ac:dyDescent="0.4">
      <c r="F480" s="6">
        <f>SUM(F2:F474)</f>
        <v>1148977.8500000008</v>
      </c>
      <c r="M480" s="6" t="e">
        <f t="shared" ref="M480:N480" si="33">SUM(M2:M474)</f>
        <v>#VALUE!</v>
      </c>
      <c r="N480" s="6" t="e">
        <f t="shared" si="33"/>
        <v>#VALUE!</v>
      </c>
      <c r="O480" s="7" t="e">
        <f>+N480/F480</f>
        <v>#VALUE!</v>
      </c>
      <c r="P480" s="8" t="s">
        <v>982</v>
      </c>
    </row>
  </sheetData>
  <autoFilter ref="A1:L474" xr:uid="{00000000-0001-0000-0000-000000000000}">
    <sortState xmlns:xlrd2="http://schemas.microsoft.com/office/spreadsheetml/2017/richdata2" ref="A2:L474">
      <sortCondition ref="I1:I474"/>
    </sortState>
  </autoFilter>
  <conditionalFormatting sqref="B1:B1048576">
    <cfRule type="cellIs" dxfId="1" priority="1" operator="greaterThan">
      <formula>2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C676-6C9A-4FE4-9C56-DB074CEAFF5A}">
  <dimension ref="A1:H33"/>
  <sheetViews>
    <sheetView tabSelected="1" topLeftCell="C9" workbookViewId="0">
      <selection activeCell="D16" sqref="D16"/>
    </sheetView>
  </sheetViews>
  <sheetFormatPr defaultRowHeight="14.5" x14ac:dyDescent="0.35"/>
  <cols>
    <col min="1" max="1" width="22" bestFit="1" customWidth="1"/>
    <col min="2" max="2" width="6.453125" customWidth="1"/>
    <col min="3" max="3" width="21.453125" customWidth="1"/>
    <col min="4" max="4" width="19.1796875" customWidth="1"/>
    <col min="5" max="5" width="11.1796875" customWidth="1"/>
  </cols>
  <sheetData>
    <row r="1" spans="1:8" ht="15" thickBot="1" x14ac:dyDescent="0.4">
      <c r="A1" s="25" t="s">
        <v>996</v>
      </c>
      <c r="B1" s="26"/>
      <c r="C1" s="26"/>
      <c r="D1" s="26"/>
      <c r="E1" s="27"/>
    </row>
    <row r="2" spans="1:8" ht="15" thickBot="1" x14ac:dyDescent="0.4"/>
    <row r="3" spans="1:8" ht="15" thickBot="1" x14ac:dyDescent="0.4">
      <c r="C3" s="11" t="s">
        <v>985</v>
      </c>
      <c r="D3" s="12" t="s">
        <v>986</v>
      </c>
      <c r="E3" s="13" t="s">
        <v>987</v>
      </c>
    </row>
    <row r="4" spans="1:8" x14ac:dyDescent="0.35">
      <c r="C4" s="10" t="s">
        <v>988</v>
      </c>
      <c r="D4" s="10" t="s">
        <v>989</v>
      </c>
      <c r="E4" s="10" t="s">
        <v>990</v>
      </c>
    </row>
    <row r="5" spans="1:8" x14ac:dyDescent="0.35">
      <c r="C5" s="10"/>
      <c r="D5" s="10"/>
      <c r="E5" s="10"/>
    </row>
    <row r="6" spans="1:8" x14ac:dyDescent="0.35">
      <c r="A6" s="6" t="str">
        <f>+'Stampa_partite_(Stampa_partite_'!S155</f>
        <v>Primo trimestre 2020</v>
      </c>
      <c r="B6" s="6"/>
      <c r="C6" s="6">
        <f>+'File elaborato'!Q64</f>
        <v>-4572577.7699999996</v>
      </c>
      <c r="D6" s="6">
        <f>+'File elaborato'!O64</f>
        <v>360681.04000000004</v>
      </c>
      <c r="E6" s="6">
        <f>+'File elaborato'!R64</f>
        <v>-12.677621673709266</v>
      </c>
      <c r="G6" s="15">
        <f>+C6/D6</f>
        <v>-12.677621673709266</v>
      </c>
      <c r="H6" s="16" t="s">
        <v>997</v>
      </c>
    </row>
    <row r="8" spans="1:8" x14ac:dyDescent="0.35">
      <c r="A8" s="6" t="str">
        <f>+'Stampa_partite_(Stampa_partite_'!S253</f>
        <v>Secondo trimestre 2020</v>
      </c>
      <c r="B8" s="6"/>
      <c r="C8" s="6">
        <f>+'File elaborato'!Q217</f>
        <v>3225720.6399999992</v>
      </c>
      <c r="D8" s="6">
        <f>+'File elaborato'!O217</f>
        <v>289096.1399999999</v>
      </c>
      <c r="E8" s="6">
        <f>+'File elaborato'!R217</f>
        <v>11.157951261473087</v>
      </c>
      <c r="G8" s="15">
        <f>+C8/D8</f>
        <v>11.157951261473087</v>
      </c>
      <c r="H8" s="16" t="s">
        <v>997</v>
      </c>
    </row>
    <row r="10" spans="1:8" x14ac:dyDescent="0.35">
      <c r="A10" s="6" t="str">
        <f>+'Stampa_partite_(Stampa_partite_'!S365</f>
        <v>Terzo trimestre 2020</v>
      </c>
      <c r="B10" s="6"/>
      <c r="C10" s="6">
        <f>+'File elaborato'!Q331</f>
        <v>1023527.6399999999</v>
      </c>
      <c r="D10" s="6">
        <f>+'File elaborato'!O331</f>
        <v>247287.26000000007</v>
      </c>
      <c r="E10" s="6">
        <f>+'File elaborato'!R331</f>
        <v>4.1390229322772214</v>
      </c>
      <c r="G10" s="15">
        <f>+C10/D10</f>
        <v>4.1390229322772214</v>
      </c>
      <c r="H10" s="16" t="s">
        <v>997</v>
      </c>
    </row>
    <row r="11" spans="1:8" x14ac:dyDescent="0.35">
      <c r="A11" s="6"/>
      <c r="B11" s="6"/>
      <c r="C11" s="6"/>
      <c r="E11" s="6"/>
    </row>
    <row r="12" spans="1:8" x14ac:dyDescent="0.35">
      <c r="A12" s="6" t="str">
        <f>+'Stampa_partite_(Stampa_partite_'!S475</f>
        <v>Quarto trimestre 2020</v>
      </c>
      <c r="B12" s="6"/>
      <c r="C12" s="6">
        <f>+'File elaborato'!Q474</f>
        <v>1644823.7799999998</v>
      </c>
      <c r="D12" s="6">
        <f>+'File elaborato'!O474</f>
        <v>251913.41000000003</v>
      </c>
      <c r="E12" s="6">
        <f>+'File elaborato'!R474</f>
        <v>6.5293220396643417</v>
      </c>
      <c r="G12" s="15">
        <f>+C12/D12</f>
        <v>6.5293220396643417</v>
      </c>
      <c r="H12" s="16" t="s">
        <v>997</v>
      </c>
    </row>
    <row r="15" spans="1:8" x14ac:dyDescent="0.35">
      <c r="A15" s="14" t="s">
        <v>982</v>
      </c>
      <c r="B15" s="14"/>
      <c r="C15" s="14">
        <f>+'File elaborato'!N479</f>
        <v>1321494.2900000005</v>
      </c>
      <c r="D15" s="14">
        <f>+'File elaborato'!O476</f>
        <v>1148977.8500000001</v>
      </c>
      <c r="E15" s="14">
        <f>+'File elaborato'!O479</f>
        <v>1.1501477508900622</v>
      </c>
    </row>
    <row r="18" spans="1:1" x14ac:dyDescent="0.35">
      <c r="A18" s="8" t="s">
        <v>1008</v>
      </c>
    </row>
    <row r="19" spans="1:1" x14ac:dyDescent="0.35">
      <c r="A19" s="8" t="s">
        <v>991</v>
      </c>
    </row>
    <row r="20" spans="1:1" x14ac:dyDescent="0.35">
      <c r="A20" s="8" t="s">
        <v>992</v>
      </c>
    </row>
    <row r="21" spans="1:1" x14ac:dyDescent="0.35">
      <c r="A21" s="8" t="s">
        <v>993</v>
      </c>
    </row>
    <row r="23" spans="1:1" x14ac:dyDescent="0.35">
      <c r="A23" s="8" t="s">
        <v>994</v>
      </c>
    </row>
    <row r="24" spans="1:1" x14ac:dyDescent="0.35">
      <c r="A24" s="8" t="s">
        <v>995</v>
      </c>
    </row>
    <row r="25" spans="1:1" x14ac:dyDescent="0.35">
      <c r="A25" s="8" t="s">
        <v>998</v>
      </c>
    </row>
    <row r="26" spans="1:1" x14ac:dyDescent="0.35">
      <c r="A26" s="8" t="s">
        <v>1009</v>
      </c>
    </row>
    <row r="27" spans="1:1" x14ac:dyDescent="0.35">
      <c r="A27" s="8" t="s">
        <v>1010</v>
      </c>
    </row>
    <row r="29" spans="1:1" x14ac:dyDescent="0.35">
      <c r="A29" s="8" t="s">
        <v>1011</v>
      </c>
    </row>
    <row r="30" spans="1:1" x14ac:dyDescent="0.35">
      <c r="A30" s="8" t="s">
        <v>999</v>
      </c>
    </row>
    <row r="32" spans="1:1" x14ac:dyDescent="0.35">
      <c r="A32" s="8" t="s">
        <v>1013</v>
      </c>
    </row>
    <row r="33" spans="1:1" x14ac:dyDescent="0.35">
      <c r="A33" t="s">
        <v>1012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CB696-93A7-4744-89E4-25BBB2721402}">
  <dimension ref="A1:S483"/>
  <sheetViews>
    <sheetView topLeftCell="N1" workbookViewId="0">
      <pane ySplit="1" topLeftCell="A466" activePane="bottomLeft" state="frozen"/>
      <selection activeCell="B1" sqref="B1"/>
      <selection pane="bottomLeft" activeCell="O336" sqref="O336"/>
    </sheetView>
  </sheetViews>
  <sheetFormatPr defaultRowHeight="14.5" x14ac:dyDescent="0.35"/>
  <cols>
    <col min="2" max="2" width="7.6328125" customWidth="1"/>
    <col min="3" max="3" width="12.90625" customWidth="1"/>
    <col min="4" max="4" width="14.36328125" customWidth="1"/>
    <col min="5" max="5" width="8.26953125" customWidth="1"/>
    <col min="6" max="6" width="12.7265625" bestFit="1" customWidth="1"/>
    <col min="7" max="7" width="7" customWidth="1"/>
    <col min="8" max="8" width="6.81640625" customWidth="1"/>
    <col min="9" max="9" width="15.1796875" customWidth="1"/>
    <col min="11" max="11" width="22.54296875" customWidth="1"/>
    <col min="12" max="12" width="17.453125" style="1" customWidth="1"/>
    <col min="13" max="13" width="12" customWidth="1"/>
    <col min="14" max="14" width="13.36328125" style="2" customWidth="1"/>
    <col min="15" max="15" width="12.6328125" bestFit="1" customWidth="1"/>
    <col min="16" max="16" width="11.81640625" customWidth="1"/>
    <col min="17" max="17" width="12.90625" customWidth="1"/>
  </cols>
  <sheetData>
    <row r="1" spans="1:14" ht="15.5" x14ac:dyDescent="0.35">
      <c r="A1" s="4" t="s">
        <v>975</v>
      </c>
      <c r="B1" s="4" t="s">
        <v>976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974</v>
      </c>
      <c r="M1" s="3" t="s">
        <v>977</v>
      </c>
      <c r="N1" s="3" t="s">
        <v>978</v>
      </c>
    </row>
    <row r="2" spans="1:14" x14ac:dyDescent="0.35">
      <c r="A2">
        <v>413</v>
      </c>
      <c r="B2">
        <f t="shared" ref="B2:B33" si="0">COUNTIF($C$2:$C$480,C2)</f>
        <v>2</v>
      </c>
      <c r="C2" t="s">
        <v>357</v>
      </c>
      <c r="D2" s="1">
        <v>43869</v>
      </c>
      <c r="E2">
        <v>0</v>
      </c>
      <c r="F2">
        <v>56.84</v>
      </c>
      <c r="G2" t="s">
        <v>12</v>
      </c>
      <c r="H2">
        <v>54</v>
      </c>
      <c r="I2" s="1">
        <v>43838</v>
      </c>
      <c r="J2" t="s">
        <v>358</v>
      </c>
      <c r="K2" t="s">
        <v>356</v>
      </c>
      <c r="L2" s="1">
        <v>43838</v>
      </c>
      <c r="M2" s="2">
        <f t="shared" ref="M2:M33" si="1">+L2-D2</f>
        <v>-31</v>
      </c>
      <c r="N2" s="2">
        <f t="shared" ref="N2:N33" si="2">+M2*F2</f>
        <v>-1762.0400000000002</v>
      </c>
    </row>
    <row r="3" spans="1:14" x14ac:dyDescent="0.35">
      <c r="A3">
        <v>883</v>
      </c>
      <c r="B3">
        <f t="shared" si="0"/>
        <v>5</v>
      </c>
      <c r="C3" t="s">
        <v>15</v>
      </c>
      <c r="D3" s="1">
        <v>43849</v>
      </c>
      <c r="E3">
        <v>0</v>
      </c>
      <c r="F3">
        <v>11654.76</v>
      </c>
      <c r="G3" t="s">
        <v>12</v>
      </c>
      <c r="H3">
        <v>1</v>
      </c>
      <c r="I3" s="1">
        <v>43834</v>
      </c>
      <c r="J3" t="s">
        <v>789</v>
      </c>
      <c r="K3" t="s">
        <v>790</v>
      </c>
      <c r="L3" s="1">
        <v>43844</v>
      </c>
      <c r="M3" s="2">
        <f t="shared" si="1"/>
        <v>-5</v>
      </c>
      <c r="N3" s="2">
        <f t="shared" si="2"/>
        <v>-58273.8</v>
      </c>
    </row>
    <row r="4" spans="1:14" x14ac:dyDescent="0.35">
      <c r="A4">
        <v>995</v>
      </c>
      <c r="B4">
        <f t="shared" si="0"/>
        <v>1</v>
      </c>
      <c r="C4" t="s">
        <v>890</v>
      </c>
      <c r="D4" s="1">
        <v>43849</v>
      </c>
      <c r="E4">
        <v>0</v>
      </c>
      <c r="F4">
        <v>81.8</v>
      </c>
      <c r="G4" t="s">
        <v>12</v>
      </c>
      <c r="H4">
        <v>2463</v>
      </c>
      <c r="I4" s="1">
        <v>43834</v>
      </c>
      <c r="J4" t="s">
        <v>891</v>
      </c>
      <c r="K4" t="s">
        <v>892</v>
      </c>
      <c r="L4" s="1">
        <v>43844</v>
      </c>
      <c r="M4" s="2">
        <f t="shared" si="1"/>
        <v>-5</v>
      </c>
      <c r="N4" s="2">
        <f t="shared" si="2"/>
        <v>-409</v>
      </c>
    </row>
    <row r="5" spans="1:14" x14ac:dyDescent="0.35">
      <c r="A5">
        <v>997</v>
      </c>
      <c r="B5">
        <f t="shared" si="0"/>
        <v>1</v>
      </c>
      <c r="C5" t="s">
        <v>893</v>
      </c>
      <c r="D5" s="1">
        <v>43853</v>
      </c>
      <c r="E5">
        <v>0</v>
      </c>
      <c r="F5">
        <v>81.41</v>
      </c>
      <c r="G5" t="s">
        <v>12</v>
      </c>
      <c r="H5">
        <v>9463</v>
      </c>
      <c r="I5" s="1">
        <v>43838</v>
      </c>
      <c r="J5" t="s">
        <v>894</v>
      </c>
      <c r="K5" t="s">
        <v>892</v>
      </c>
      <c r="L5" s="1">
        <v>43844</v>
      </c>
      <c r="M5" s="2">
        <f t="shared" si="1"/>
        <v>-9</v>
      </c>
      <c r="N5" s="2">
        <f t="shared" si="2"/>
        <v>-732.68999999999994</v>
      </c>
    </row>
    <row r="6" spans="1:14" x14ac:dyDescent="0.35">
      <c r="A6">
        <v>806</v>
      </c>
      <c r="B6">
        <f t="shared" si="0"/>
        <v>1</v>
      </c>
      <c r="C6" t="s">
        <v>518</v>
      </c>
      <c r="D6" s="1">
        <v>43890</v>
      </c>
      <c r="E6">
        <v>0</v>
      </c>
      <c r="F6">
        <v>6840.32</v>
      </c>
      <c r="G6" t="s">
        <v>12</v>
      </c>
      <c r="H6">
        <v>3</v>
      </c>
      <c r="I6" s="1">
        <v>43843</v>
      </c>
      <c r="J6" t="s">
        <v>724</v>
      </c>
      <c r="K6" t="s">
        <v>725</v>
      </c>
      <c r="L6" s="1">
        <v>43844</v>
      </c>
      <c r="M6" s="2">
        <f t="shared" si="1"/>
        <v>-46</v>
      </c>
      <c r="N6" s="2">
        <f t="shared" si="2"/>
        <v>-314654.71999999997</v>
      </c>
    </row>
    <row r="7" spans="1:14" x14ac:dyDescent="0.35">
      <c r="A7">
        <v>318</v>
      </c>
      <c r="B7">
        <f t="shared" si="0"/>
        <v>1</v>
      </c>
      <c r="C7" t="s">
        <v>266</v>
      </c>
      <c r="D7" s="1">
        <v>43877</v>
      </c>
      <c r="E7">
        <v>0</v>
      </c>
      <c r="F7">
        <v>230.49</v>
      </c>
      <c r="G7" t="s">
        <v>12</v>
      </c>
      <c r="H7">
        <v>177299</v>
      </c>
      <c r="I7" s="1">
        <v>43846</v>
      </c>
      <c r="J7" t="s">
        <v>267</v>
      </c>
      <c r="K7" t="s">
        <v>265</v>
      </c>
      <c r="L7" s="1">
        <v>43846</v>
      </c>
      <c r="M7" s="2">
        <f t="shared" si="1"/>
        <v>-31</v>
      </c>
      <c r="N7" s="2">
        <f t="shared" si="2"/>
        <v>-7145.1900000000005</v>
      </c>
    </row>
    <row r="8" spans="1:14" x14ac:dyDescent="0.35">
      <c r="A8">
        <v>603</v>
      </c>
      <c r="B8">
        <f t="shared" si="0"/>
        <v>1</v>
      </c>
      <c r="C8" t="s">
        <v>522</v>
      </c>
      <c r="D8" s="1">
        <v>43859</v>
      </c>
      <c r="E8">
        <v>0</v>
      </c>
      <c r="F8">
        <v>155.44</v>
      </c>
      <c r="G8" t="s">
        <v>12</v>
      </c>
      <c r="H8">
        <v>1947</v>
      </c>
      <c r="I8" s="1">
        <v>43844</v>
      </c>
      <c r="J8" t="s">
        <v>523</v>
      </c>
      <c r="K8" t="s">
        <v>524</v>
      </c>
      <c r="L8" s="1">
        <v>43847</v>
      </c>
      <c r="M8" s="2">
        <f t="shared" si="1"/>
        <v>-12</v>
      </c>
      <c r="N8" s="2">
        <f t="shared" si="2"/>
        <v>-1865.28</v>
      </c>
    </row>
    <row r="9" spans="1:14" x14ac:dyDescent="0.35">
      <c r="A9">
        <v>699</v>
      </c>
      <c r="B9">
        <f t="shared" si="0"/>
        <v>1</v>
      </c>
      <c r="C9" t="s">
        <v>615</v>
      </c>
      <c r="D9" s="1">
        <v>43854</v>
      </c>
      <c r="E9">
        <v>0</v>
      </c>
      <c r="F9">
        <v>1540.03</v>
      </c>
      <c r="G9" t="s">
        <v>12</v>
      </c>
      <c r="H9">
        <v>428241</v>
      </c>
      <c r="I9" s="1">
        <v>43839</v>
      </c>
      <c r="J9" t="s">
        <v>616</v>
      </c>
      <c r="K9" t="s">
        <v>617</v>
      </c>
      <c r="L9" s="1">
        <v>43848</v>
      </c>
      <c r="M9" s="2">
        <f t="shared" si="1"/>
        <v>-6</v>
      </c>
      <c r="N9" s="2">
        <f t="shared" si="2"/>
        <v>-9240.18</v>
      </c>
    </row>
    <row r="10" spans="1:14" x14ac:dyDescent="0.35">
      <c r="A10">
        <v>700</v>
      </c>
      <c r="B10">
        <f t="shared" si="0"/>
        <v>1</v>
      </c>
      <c r="C10" t="s">
        <v>618</v>
      </c>
      <c r="D10" s="1">
        <v>43854</v>
      </c>
      <c r="E10">
        <v>0</v>
      </c>
      <c r="F10">
        <v>1093.04</v>
      </c>
      <c r="G10" t="s">
        <v>12</v>
      </c>
      <c r="H10">
        <v>428242</v>
      </c>
      <c r="I10" s="1">
        <v>43839</v>
      </c>
      <c r="J10" t="s">
        <v>619</v>
      </c>
      <c r="K10" t="s">
        <v>617</v>
      </c>
      <c r="L10" s="1">
        <v>43848</v>
      </c>
      <c r="M10" s="2">
        <f t="shared" si="1"/>
        <v>-6</v>
      </c>
      <c r="N10" s="2">
        <f t="shared" si="2"/>
        <v>-6558.24</v>
      </c>
    </row>
    <row r="11" spans="1:14" x14ac:dyDescent="0.35">
      <c r="A11">
        <v>617</v>
      </c>
      <c r="B11">
        <f t="shared" si="0"/>
        <v>1</v>
      </c>
      <c r="C11" t="s">
        <v>535</v>
      </c>
      <c r="D11" s="1">
        <v>43890</v>
      </c>
      <c r="E11">
        <v>0</v>
      </c>
      <c r="F11">
        <v>431.05</v>
      </c>
      <c r="G11" t="s">
        <v>482</v>
      </c>
      <c r="H11">
        <v>11541</v>
      </c>
      <c r="I11" s="1">
        <v>43837</v>
      </c>
      <c r="J11" t="s">
        <v>536</v>
      </c>
      <c r="K11" t="s">
        <v>534</v>
      </c>
      <c r="L11" s="1">
        <v>43858</v>
      </c>
      <c r="M11" s="2">
        <f t="shared" si="1"/>
        <v>-32</v>
      </c>
      <c r="N11" s="2">
        <f t="shared" si="2"/>
        <v>-13793.6</v>
      </c>
    </row>
    <row r="12" spans="1:14" x14ac:dyDescent="0.35">
      <c r="A12">
        <v>414</v>
      </c>
      <c r="B12">
        <f t="shared" si="0"/>
        <v>1</v>
      </c>
      <c r="C12" t="s">
        <v>359</v>
      </c>
      <c r="D12" s="1">
        <v>43890</v>
      </c>
      <c r="E12">
        <v>0</v>
      </c>
      <c r="F12">
        <v>13.78</v>
      </c>
      <c r="G12" t="s">
        <v>12</v>
      </c>
      <c r="H12">
        <v>289</v>
      </c>
      <c r="I12" s="1">
        <v>43860</v>
      </c>
      <c r="J12" t="s">
        <v>360</v>
      </c>
      <c r="K12" t="s">
        <v>356</v>
      </c>
      <c r="L12" s="1">
        <v>43860</v>
      </c>
      <c r="M12" s="2">
        <f t="shared" si="1"/>
        <v>-30</v>
      </c>
      <c r="N12" s="2">
        <f t="shared" si="2"/>
        <v>-413.4</v>
      </c>
    </row>
    <row r="13" spans="1:14" x14ac:dyDescent="0.35">
      <c r="A13">
        <v>814</v>
      </c>
      <c r="B13">
        <f t="shared" si="0"/>
        <v>1</v>
      </c>
      <c r="C13" t="s">
        <v>729</v>
      </c>
      <c r="D13" s="1">
        <v>43877</v>
      </c>
      <c r="E13">
        <v>0</v>
      </c>
      <c r="F13">
        <v>1844.36</v>
      </c>
      <c r="G13" t="s">
        <v>12</v>
      </c>
      <c r="H13">
        <v>510964</v>
      </c>
      <c r="I13" s="1">
        <v>43846</v>
      </c>
      <c r="J13" t="s">
        <v>730</v>
      </c>
      <c r="K13" t="s">
        <v>728</v>
      </c>
      <c r="L13" s="1">
        <v>43865</v>
      </c>
      <c r="M13" s="2">
        <f t="shared" si="1"/>
        <v>-12</v>
      </c>
      <c r="N13" s="2">
        <f t="shared" si="2"/>
        <v>-22132.32</v>
      </c>
    </row>
    <row r="14" spans="1:14" x14ac:dyDescent="0.35">
      <c r="A14">
        <v>512</v>
      </c>
      <c r="B14">
        <f t="shared" si="0"/>
        <v>2</v>
      </c>
      <c r="C14" t="s">
        <v>42</v>
      </c>
      <c r="D14" s="1">
        <v>43865</v>
      </c>
      <c r="E14">
        <v>0</v>
      </c>
      <c r="F14">
        <v>806.49</v>
      </c>
      <c r="G14" t="s">
        <v>10</v>
      </c>
      <c r="H14">
        <v>92</v>
      </c>
      <c r="I14" s="1">
        <v>43865</v>
      </c>
      <c r="J14" t="s">
        <v>452</v>
      </c>
      <c r="K14" t="s">
        <v>453</v>
      </c>
      <c r="L14" s="1">
        <v>43865</v>
      </c>
      <c r="M14" s="2">
        <f t="shared" si="1"/>
        <v>0</v>
      </c>
      <c r="N14" s="2">
        <f t="shared" si="2"/>
        <v>0</v>
      </c>
    </row>
    <row r="15" spans="1:14" x14ac:dyDescent="0.35">
      <c r="A15">
        <v>513</v>
      </c>
      <c r="B15">
        <f t="shared" si="0"/>
        <v>2</v>
      </c>
      <c r="C15" t="s">
        <v>44</v>
      </c>
      <c r="D15" s="1">
        <v>43865</v>
      </c>
      <c r="E15">
        <v>0</v>
      </c>
      <c r="F15">
        <v>1572.2</v>
      </c>
      <c r="G15" t="s">
        <v>10</v>
      </c>
      <c r="H15">
        <v>93</v>
      </c>
      <c r="I15" s="1">
        <v>43865</v>
      </c>
      <c r="J15" t="s">
        <v>454</v>
      </c>
      <c r="K15" t="s">
        <v>453</v>
      </c>
      <c r="L15" s="1">
        <v>43865</v>
      </c>
      <c r="M15" s="2">
        <f t="shared" si="1"/>
        <v>0</v>
      </c>
      <c r="N15" s="2">
        <f t="shared" si="2"/>
        <v>0</v>
      </c>
    </row>
    <row r="16" spans="1:14" x14ac:dyDescent="0.35">
      <c r="A16">
        <v>246</v>
      </c>
      <c r="B16">
        <f t="shared" si="0"/>
        <v>5</v>
      </c>
      <c r="C16" t="s">
        <v>15</v>
      </c>
      <c r="D16" s="1">
        <v>43890</v>
      </c>
      <c r="E16">
        <v>0</v>
      </c>
      <c r="F16">
        <v>3625</v>
      </c>
      <c r="G16" t="s">
        <v>12</v>
      </c>
      <c r="H16">
        <v>1</v>
      </c>
      <c r="I16" s="1">
        <v>43832</v>
      </c>
      <c r="J16" t="s">
        <v>220</v>
      </c>
      <c r="K16" t="s">
        <v>221</v>
      </c>
      <c r="L16" s="1">
        <v>43867</v>
      </c>
      <c r="M16" s="2">
        <f t="shared" si="1"/>
        <v>-23</v>
      </c>
      <c r="N16" s="2">
        <f t="shared" si="2"/>
        <v>-83375</v>
      </c>
    </row>
    <row r="17" spans="1:14" x14ac:dyDescent="0.35">
      <c r="A17">
        <v>247</v>
      </c>
      <c r="B17">
        <f t="shared" si="0"/>
        <v>1</v>
      </c>
      <c r="C17" t="s">
        <v>222</v>
      </c>
      <c r="D17" s="1">
        <v>43890</v>
      </c>
      <c r="E17">
        <v>0</v>
      </c>
      <c r="F17">
        <v>40916.35</v>
      </c>
      <c r="G17" t="s">
        <v>12</v>
      </c>
      <c r="H17">
        <v>324</v>
      </c>
      <c r="I17" s="1">
        <v>43844</v>
      </c>
      <c r="J17" t="s">
        <v>223</v>
      </c>
      <c r="K17" t="s">
        <v>221</v>
      </c>
      <c r="L17" s="1">
        <v>43867</v>
      </c>
      <c r="M17" s="2">
        <f t="shared" si="1"/>
        <v>-23</v>
      </c>
      <c r="N17" s="2">
        <f t="shared" si="2"/>
        <v>-941076.04999999993</v>
      </c>
    </row>
    <row r="18" spans="1:14" x14ac:dyDescent="0.35">
      <c r="A18">
        <v>320</v>
      </c>
      <c r="B18">
        <f t="shared" si="0"/>
        <v>1</v>
      </c>
      <c r="C18" t="s">
        <v>268</v>
      </c>
      <c r="D18" s="1">
        <v>43881</v>
      </c>
      <c r="E18">
        <v>0</v>
      </c>
      <c r="F18">
        <v>47.12</v>
      </c>
      <c r="G18" t="s">
        <v>12</v>
      </c>
      <c r="H18">
        <v>119</v>
      </c>
      <c r="I18" s="1">
        <v>43850</v>
      </c>
      <c r="J18" t="s">
        <v>269</v>
      </c>
      <c r="K18" t="s">
        <v>265</v>
      </c>
      <c r="L18" s="1">
        <v>43867</v>
      </c>
      <c r="M18" s="2">
        <f t="shared" si="1"/>
        <v>-14</v>
      </c>
      <c r="N18" s="2">
        <f t="shared" si="2"/>
        <v>-659.68</v>
      </c>
    </row>
    <row r="19" spans="1:14" x14ac:dyDescent="0.35">
      <c r="A19">
        <v>846</v>
      </c>
      <c r="B19">
        <f t="shared" si="0"/>
        <v>1</v>
      </c>
      <c r="C19" t="s">
        <v>757</v>
      </c>
      <c r="D19" s="1">
        <v>43896</v>
      </c>
      <c r="E19">
        <v>0</v>
      </c>
      <c r="F19">
        <v>185</v>
      </c>
      <c r="G19" t="s">
        <v>12</v>
      </c>
      <c r="H19">
        <v>27</v>
      </c>
      <c r="I19" s="1">
        <v>43867</v>
      </c>
      <c r="J19" t="s">
        <v>758</v>
      </c>
      <c r="K19" t="s">
        <v>759</v>
      </c>
      <c r="L19" s="1">
        <v>43867</v>
      </c>
      <c r="M19" s="2">
        <f t="shared" si="1"/>
        <v>-29</v>
      </c>
      <c r="N19" s="2">
        <f t="shared" si="2"/>
        <v>-5365</v>
      </c>
    </row>
    <row r="20" spans="1:14" x14ac:dyDescent="0.35">
      <c r="A20">
        <v>582</v>
      </c>
      <c r="B20">
        <f t="shared" si="0"/>
        <v>1</v>
      </c>
      <c r="C20" t="s">
        <v>508</v>
      </c>
      <c r="D20" s="1">
        <v>43868</v>
      </c>
      <c r="E20">
        <v>0</v>
      </c>
      <c r="F20">
        <v>44</v>
      </c>
      <c r="G20" t="s">
        <v>10</v>
      </c>
      <c r="H20">
        <v>8130</v>
      </c>
      <c r="I20" s="1">
        <v>43868</v>
      </c>
      <c r="J20" t="s">
        <v>509</v>
      </c>
      <c r="K20" t="s">
        <v>510</v>
      </c>
      <c r="L20" s="1">
        <v>43868</v>
      </c>
      <c r="M20" s="2">
        <f t="shared" si="1"/>
        <v>0</v>
      </c>
      <c r="N20" s="2">
        <f t="shared" si="2"/>
        <v>0</v>
      </c>
    </row>
    <row r="21" spans="1:14" x14ac:dyDescent="0.35">
      <c r="A21">
        <v>1001</v>
      </c>
      <c r="B21">
        <f t="shared" si="0"/>
        <v>1</v>
      </c>
      <c r="C21" t="s">
        <v>899</v>
      </c>
      <c r="D21" s="1">
        <v>43880</v>
      </c>
      <c r="E21">
        <v>0</v>
      </c>
      <c r="F21">
        <v>115.75</v>
      </c>
      <c r="G21" t="s">
        <v>12</v>
      </c>
      <c r="H21">
        <v>202029</v>
      </c>
      <c r="I21" s="1">
        <v>43865</v>
      </c>
      <c r="J21" t="s">
        <v>900</v>
      </c>
      <c r="K21" t="s">
        <v>892</v>
      </c>
      <c r="L21" s="1">
        <v>43869</v>
      </c>
      <c r="M21" s="2">
        <f t="shared" si="1"/>
        <v>-11</v>
      </c>
      <c r="N21" s="2">
        <f t="shared" si="2"/>
        <v>-1273.25</v>
      </c>
    </row>
    <row r="22" spans="1:14" x14ac:dyDescent="0.35">
      <c r="A22">
        <v>421</v>
      </c>
      <c r="B22">
        <f t="shared" si="0"/>
        <v>3</v>
      </c>
      <c r="C22" t="s">
        <v>22</v>
      </c>
      <c r="D22" s="1">
        <v>43902</v>
      </c>
      <c r="E22">
        <v>0</v>
      </c>
      <c r="F22">
        <v>87668.32</v>
      </c>
      <c r="G22" t="s">
        <v>12</v>
      </c>
      <c r="H22">
        <v>12</v>
      </c>
      <c r="I22" s="1">
        <v>43873</v>
      </c>
      <c r="J22" t="s">
        <v>366</v>
      </c>
      <c r="K22" t="s">
        <v>365</v>
      </c>
      <c r="L22" s="1">
        <v>43873</v>
      </c>
      <c r="M22" s="2">
        <f t="shared" si="1"/>
        <v>-29</v>
      </c>
      <c r="N22" s="2">
        <f t="shared" si="2"/>
        <v>-2542381.2800000003</v>
      </c>
    </row>
    <row r="23" spans="1:14" x14ac:dyDescent="0.35">
      <c r="A23">
        <v>901</v>
      </c>
      <c r="B23">
        <f t="shared" si="0"/>
        <v>1</v>
      </c>
      <c r="C23" t="s">
        <v>802</v>
      </c>
      <c r="D23" s="1">
        <v>43908</v>
      </c>
      <c r="E23">
        <v>0</v>
      </c>
      <c r="F23">
        <v>35.06</v>
      </c>
      <c r="G23" t="s">
        <v>12</v>
      </c>
      <c r="H23">
        <v>447</v>
      </c>
      <c r="I23" s="1">
        <v>43879</v>
      </c>
      <c r="J23" t="s">
        <v>803</v>
      </c>
      <c r="K23" t="s">
        <v>804</v>
      </c>
      <c r="L23" s="1">
        <v>43879</v>
      </c>
      <c r="M23" s="2">
        <f t="shared" si="1"/>
        <v>-29</v>
      </c>
      <c r="N23" s="2">
        <f t="shared" si="2"/>
        <v>-1016.74</v>
      </c>
    </row>
    <row r="24" spans="1:14" x14ac:dyDescent="0.35">
      <c r="A24">
        <v>999</v>
      </c>
      <c r="B24">
        <f t="shared" si="0"/>
        <v>1</v>
      </c>
      <c r="C24" t="s">
        <v>895</v>
      </c>
      <c r="D24" s="1">
        <v>43880</v>
      </c>
      <c r="E24">
        <v>0</v>
      </c>
      <c r="F24">
        <v>108.36</v>
      </c>
      <c r="G24" t="s">
        <v>12</v>
      </c>
      <c r="H24">
        <v>10064</v>
      </c>
      <c r="I24" s="1">
        <v>43865</v>
      </c>
      <c r="J24" t="s">
        <v>896</v>
      </c>
      <c r="K24" t="s">
        <v>892</v>
      </c>
      <c r="L24" s="1">
        <v>43880</v>
      </c>
      <c r="M24" s="2">
        <f t="shared" si="1"/>
        <v>0</v>
      </c>
      <c r="N24" s="2">
        <f t="shared" si="2"/>
        <v>0</v>
      </c>
    </row>
    <row r="25" spans="1:14" x14ac:dyDescent="0.35">
      <c r="A25">
        <v>1000</v>
      </c>
      <c r="B25">
        <f t="shared" si="0"/>
        <v>1</v>
      </c>
      <c r="C25" t="s">
        <v>897</v>
      </c>
      <c r="D25" s="1">
        <v>43880</v>
      </c>
      <c r="E25">
        <v>0</v>
      </c>
      <c r="F25">
        <v>56.27</v>
      </c>
      <c r="G25" t="s">
        <v>12</v>
      </c>
      <c r="H25">
        <v>88665</v>
      </c>
      <c r="I25" s="1">
        <v>43865</v>
      </c>
      <c r="J25" t="s">
        <v>898</v>
      </c>
      <c r="K25" t="s">
        <v>892</v>
      </c>
      <c r="L25" s="1">
        <v>43880</v>
      </c>
      <c r="M25" s="2">
        <f t="shared" si="1"/>
        <v>0</v>
      </c>
      <c r="N25" s="2">
        <f t="shared" si="2"/>
        <v>0</v>
      </c>
    </row>
    <row r="26" spans="1:14" x14ac:dyDescent="0.35">
      <c r="A26">
        <v>1004</v>
      </c>
      <c r="B26">
        <f t="shared" si="0"/>
        <v>1</v>
      </c>
      <c r="C26" t="s">
        <v>901</v>
      </c>
      <c r="D26" s="1">
        <v>43881</v>
      </c>
      <c r="E26">
        <v>0</v>
      </c>
      <c r="F26">
        <v>102.26</v>
      </c>
      <c r="G26" t="s">
        <v>12</v>
      </c>
      <c r="H26">
        <v>54864</v>
      </c>
      <c r="I26" s="1">
        <v>43866</v>
      </c>
      <c r="J26" t="s">
        <v>902</v>
      </c>
      <c r="K26" t="s">
        <v>892</v>
      </c>
      <c r="L26" s="1">
        <v>43880</v>
      </c>
      <c r="M26" s="2">
        <f t="shared" si="1"/>
        <v>-1</v>
      </c>
      <c r="N26" s="2">
        <f t="shared" si="2"/>
        <v>-102.26</v>
      </c>
    </row>
    <row r="27" spans="1:14" x14ac:dyDescent="0.35">
      <c r="A27">
        <v>703</v>
      </c>
      <c r="B27">
        <f t="shared" si="0"/>
        <v>1</v>
      </c>
      <c r="C27" t="s">
        <v>620</v>
      </c>
      <c r="D27" s="1">
        <v>43883</v>
      </c>
      <c r="E27">
        <v>0</v>
      </c>
      <c r="F27">
        <v>136.63999999999999</v>
      </c>
      <c r="G27" t="s">
        <v>12</v>
      </c>
      <c r="H27">
        <v>35320</v>
      </c>
      <c r="I27" s="1">
        <v>43868</v>
      </c>
      <c r="J27" t="s">
        <v>621</v>
      </c>
      <c r="K27" t="s">
        <v>617</v>
      </c>
      <c r="L27" s="1">
        <v>43880</v>
      </c>
      <c r="M27" s="2">
        <f t="shared" si="1"/>
        <v>-3</v>
      </c>
      <c r="N27" s="2">
        <f t="shared" si="2"/>
        <v>-409.91999999999996</v>
      </c>
    </row>
    <row r="28" spans="1:14" x14ac:dyDescent="0.35">
      <c r="A28">
        <v>704</v>
      </c>
      <c r="B28">
        <f t="shared" si="0"/>
        <v>1</v>
      </c>
      <c r="C28" t="s">
        <v>622</v>
      </c>
      <c r="D28" s="1">
        <v>43883</v>
      </c>
      <c r="E28">
        <v>0</v>
      </c>
      <c r="F28">
        <v>62.26</v>
      </c>
      <c r="G28" t="s">
        <v>12</v>
      </c>
      <c r="H28">
        <v>35322</v>
      </c>
      <c r="I28" s="1">
        <v>43868</v>
      </c>
      <c r="J28" t="s">
        <v>623</v>
      </c>
      <c r="K28" t="s">
        <v>617</v>
      </c>
      <c r="L28" s="1">
        <v>43880</v>
      </c>
      <c r="M28" s="2">
        <f t="shared" si="1"/>
        <v>-3</v>
      </c>
      <c r="N28" s="2">
        <f t="shared" si="2"/>
        <v>-186.78</v>
      </c>
    </row>
    <row r="29" spans="1:14" x14ac:dyDescent="0.35">
      <c r="A29">
        <v>705</v>
      </c>
      <c r="B29">
        <f t="shared" si="0"/>
        <v>1</v>
      </c>
      <c r="C29" t="s">
        <v>624</v>
      </c>
      <c r="D29" s="1">
        <v>43883</v>
      </c>
      <c r="E29">
        <v>0</v>
      </c>
      <c r="F29">
        <v>535.87</v>
      </c>
      <c r="G29" t="s">
        <v>12</v>
      </c>
      <c r="H29">
        <v>35323</v>
      </c>
      <c r="I29" s="1">
        <v>43868</v>
      </c>
      <c r="J29" t="s">
        <v>625</v>
      </c>
      <c r="K29" t="s">
        <v>617</v>
      </c>
      <c r="L29" s="1">
        <v>43880</v>
      </c>
      <c r="M29" s="2">
        <f t="shared" si="1"/>
        <v>-3</v>
      </c>
      <c r="N29" s="2">
        <f t="shared" si="2"/>
        <v>-1607.6100000000001</v>
      </c>
    </row>
    <row r="30" spans="1:14" x14ac:dyDescent="0.35">
      <c r="A30">
        <v>706</v>
      </c>
      <c r="B30">
        <f t="shared" si="0"/>
        <v>1</v>
      </c>
      <c r="C30" t="s">
        <v>626</v>
      </c>
      <c r="D30" s="1">
        <v>43883</v>
      </c>
      <c r="E30">
        <v>0</v>
      </c>
      <c r="F30">
        <v>1383.03</v>
      </c>
      <c r="G30" t="s">
        <v>12</v>
      </c>
      <c r="H30">
        <v>35324</v>
      </c>
      <c r="I30" s="1">
        <v>43868</v>
      </c>
      <c r="J30" t="s">
        <v>627</v>
      </c>
      <c r="K30" t="s">
        <v>617</v>
      </c>
      <c r="L30" s="1">
        <v>43880</v>
      </c>
      <c r="M30" s="2">
        <f t="shared" si="1"/>
        <v>-3</v>
      </c>
      <c r="N30" s="2">
        <f t="shared" si="2"/>
        <v>-4149.09</v>
      </c>
    </row>
    <row r="31" spans="1:14" x14ac:dyDescent="0.35">
      <c r="A31">
        <v>707</v>
      </c>
      <c r="B31">
        <f t="shared" si="0"/>
        <v>1</v>
      </c>
      <c r="C31" t="s">
        <v>628</v>
      </c>
      <c r="D31" s="1">
        <v>43883</v>
      </c>
      <c r="E31">
        <v>0</v>
      </c>
      <c r="F31">
        <v>55.18</v>
      </c>
      <c r="G31" t="s">
        <v>12</v>
      </c>
      <c r="H31">
        <v>435321</v>
      </c>
      <c r="I31" s="1">
        <v>43868</v>
      </c>
      <c r="J31" t="s">
        <v>629</v>
      </c>
      <c r="K31" t="s">
        <v>617</v>
      </c>
      <c r="L31" s="1">
        <v>43880</v>
      </c>
      <c r="M31" s="2">
        <f t="shared" si="1"/>
        <v>-3</v>
      </c>
      <c r="N31" s="2">
        <f t="shared" si="2"/>
        <v>-165.54</v>
      </c>
    </row>
    <row r="32" spans="1:14" x14ac:dyDescent="0.35">
      <c r="A32">
        <v>708</v>
      </c>
      <c r="B32">
        <f t="shared" si="0"/>
        <v>1</v>
      </c>
      <c r="C32" t="s">
        <v>630</v>
      </c>
      <c r="D32" s="1">
        <v>43883</v>
      </c>
      <c r="E32">
        <v>0</v>
      </c>
      <c r="F32">
        <v>127.38</v>
      </c>
      <c r="G32" t="s">
        <v>12</v>
      </c>
      <c r="H32">
        <v>843539</v>
      </c>
      <c r="I32" s="1">
        <v>43868</v>
      </c>
      <c r="J32" t="s">
        <v>631</v>
      </c>
      <c r="K32" t="s">
        <v>617</v>
      </c>
      <c r="L32" s="1">
        <v>43880</v>
      </c>
      <c r="M32" s="2">
        <f t="shared" si="1"/>
        <v>-3</v>
      </c>
      <c r="N32" s="2">
        <f t="shared" si="2"/>
        <v>-382.14</v>
      </c>
    </row>
    <row r="33" spans="1:14" x14ac:dyDescent="0.35">
      <c r="A33">
        <v>816</v>
      </c>
      <c r="B33">
        <f t="shared" si="0"/>
        <v>1</v>
      </c>
      <c r="C33" t="s">
        <v>731</v>
      </c>
      <c r="D33" s="1">
        <v>43903</v>
      </c>
      <c r="E33">
        <v>0</v>
      </c>
      <c r="F33">
        <v>1937.71</v>
      </c>
      <c r="G33" t="s">
        <v>12</v>
      </c>
      <c r="H33">
        <v>7692</v>
      </c>
      <c r="I33" s="1">
        <v>43874</v>
      </c>
      <c r="J33" t="s">
        <v>732</v>
      </c>
      <c r="K33" t="s">
        <v>728</v>
      </c>
      <c r="L33" s="1">
        <v>43880</v>
      </c>
      <c r="M33" s="2">
        <f t="shared" si="1"/>
        <v>-23</v>
      </c>
      <c r="N33" s="2">
        <f t="shared" si="2"/>
        <v>-44567.33</v>
      </c>
    </row>
    <row r="34" spans="1:14" x14ac:dyDescent="0.35">
      <c r="A34">
        <v>488</v>
      </c>
      <c r="B34">
        <f t="shared" ref="B34:B64" si="3">COUNTIF($C$2:$C$480,C34)</f>
        <v>1</v>
      </c>
      <c r="C34" t="s">
        <v>432</v>
      </c>
      <c r="D34" s="1">
        <v>43847</v>
      </c>
      <c r="E34">
        <v>0</v>
      </c>
      <c r="F34">
        <v>750</v>
      </c>
      <c r="G34" t="s">
        <v>12</v>
      </c>
      <c r="H34">
        <v>352</v>
      </c>
      <c r="I34" s="1">
        <v>43832</v>
      </c>
      <c r="J34" t="s">
        <v>433</v>
      </c>
      <c r="K34" t="s">
        <v>431</v>
      </c>
      <c r="L34" s="1">
        <v>43882</v>
      </c>
      <c r="M34" s="2">
        <f t="shared" ref="M34:M64" si="4">+L34-D34</f>
        <v>35</v>
      </c>
      <c r="N34" s="2">
        <f t="shared" ref="N34:N64" si="5">+M34*F34</f>
        <v>26250</v>
      </c>
    </row>
    <row r="35" spans="1:14" x14ac:dyDescent="0.35">
      <c r="A35">
        <v>589</v>
      </c>
      <c r="B35">
        <f t="shared" si="3"/>
        <v>5</v>
      </c>
      <c r="C35" t="s">
        <v>15</v>
      </c>
      <c r="D35" s="1">
        <v>43897</v>
      </c>
      <c r="E35">
        <v>0</v>
      </c>
      <c r="F35">
        <v>5344</v>
      </c>
      <c r="G35" t="s">
        <v>12</v>
      </c>
      <c r="H35">
        <v>1</v>
      </c>
      <c r="I35" s="1">
        <v>43882</v>
      </c>
      <c r="J35" t="s">
        <v>515</v>
      </c>
      <c r="K35" t="s">
        <v>516</v>
      </c>
      <c r="L35" s="1">
        <v>43882</v>
      </c>
      <c r="M35" s="2">
        <f t="shared" si="4"/>
        <v>-15</v>
      </c>
      <c r="N35" s="2">
        <f t="shared" si="5"/>
        <v>-80160</v>
      </c>
    </row>
    <row r="36" spans="1:14" x14ac:dyDescent="0.35">
      <c r="A36">
        <v>805</v>
      </c>
      <c r="B36">
        <f t="shared" si="3"/>
        <v>1</v>
      </c>
      <c r="C36" t="s">
        <v>19</v>
      </c>
      <c r="D36" s="1">
        <v>43914</v>
      </c>
      <c r="E36">
        <v>0</v>
      </c>
      <c r="F36">
        <v>5344</v>
      </c>
      <c r="G36" t="s">
        <v>12</v>
      </c>
      <c r="H36">
        <v>9</v>
      </c>
      <c r="I36" s="1">
        <v>43885</v>
      </c>
      <c r="J36" t="s">
        <v>723</v>
      </c>
      <c r="K36" t="s">
        <v>722</v>
      </c>
      <c r="L36" s="1">
        <v>43885</v>
      </c>
      <c r="M36" s="2">
        <f t="shared" si="4"/>
        <v>-29</v>
      </c>
      <c r="N36" s="2">
        <f t="shared" si="5"/>
        <v>-154976</v>
      </c>
    </row>
    <row r="37" spans="1:14" x14ac:dyDescent="0.35">
      <c r="A37">
        <v>596</v>
      </c>
      <c r="B37">
        <f t="shared" si="3"/>
        <v>4</v>
      </c>
      <c r="C37" t="s">
        <v>231</v>
      </c>
      <c r="D37" s="1">
        <v>43886</v>
      </c>
      <c r="E37">
        <v>0</v>
      </c>
      <c r="F37">
        <v>8016</v>
      </c>
      <c r="G37" t="s">
        <v>10</v>
      </c>
      <c r="H37">
        <v>7</v>
      </c>
      <c r="I37" s="1">
        <v>43886</v>
      </c>
      <c r="J37" t="s">
        <v>520</v>
      </c>
      <c r="K37" t="s">
        <v>519</v>
      </c>
      <c r="L37" s="1">
        <v>43886</v>
      </c>
      <c r="M37" s="2">
        <f t="shared" si="4"/>
        <v>0</v>
      </c>
      <c r="N37" s="2">
        <f t="shared" si="5"/>
        <v>0</v>
      </c>
    </row>
    <row r="38" spans="1:14" x14ac:dyDescent="0.35">
      <c r="A38">
        <v>860</v>
      </c>
      <c r="B38">
        <f t="shared" si="3"/>
        <v>3</v>
      </c>
      <c r="C38" t="s">
        <v>419</v>
      </c>
      <c r="D38" s="1">
        <v>43887</v>
      </c>
      <c r="E38">
        <v>0</v>
      </c>
      <c r="F38">
        <v>10688</v>
      </c>
      <c r="G38" t="s">
        <v>10</v>
      </c>
      <c r="H38">
        <v>17</v>
      </c>
      <c r="I38" s="1">
        <v>43887</v>
      </c>
      <c r="J38" t="s">
        <v>772</v>
      </c>
      <c r="K38" t="s">
        <v>771</v>
      </c>
      <c r="L38" s="1">
        <v>43887</v>
      </c>
      <c r="M38" s="2">
        <f t="shared" si="4"/>
        <v>0</v>
      </c>
      <c r="N38" s="2">
        <f t="shared" si="5"/>
        <v>0</v>
      </c>
    </row>
    <row r="39" spans="1:14" x14ac:dyDescent="0.35">
      <c r="A39">
        <v>619</v>
      </c>
      <c r="B39">
        <f t="shared" si="3"/>
        <v>1</v>
      </c>
      <c r="C39" t="s">
        <v>537</v>
      </c>
      <c r="D39" s="1">
        <v>43921</v>
      </c>
      <c r="E39">
        <v>0</v>
      </c>
      <c r="F39">
        <v>533.57000000000005</v>
      </c>
      <c r="G39" t="s">
        <v>482</v>
      </c>
      <c r="H39">
        <v>26783</v>
      </c>
      <c r="I39" s="1">
        <v>43866</v>
      </c>
      <c r="J39" t="s">
        <v>538</v>
      </c>
      <c r="K39" t="s">
        <v>534</v>
      </c>
      <c r="L39" s="1">
        <v>43889</v>
      </c>
      <c r="M39" s="2">
        <f t="shared" si="4"/>
        <v>-32</v>
      </c>
      <c r="N39" s="2">
        <f t="shared" si="5"/>
        <v>-17074.240000000002</v>
      </c>
    </row>
    <row r="40" spans="1:14" x14ac:dyDescent="0.35">
      <c r="A40">
        <v>426</v>
      </c>
      <c r="B40">
        <f t="shared" si="3"/>
        <v>1</v>
      </c>
      <c r="C40" t="s">
        <v>368</v>
      </c>
      <c r="D40" s="1">
        <v>43890</v>
      </c>
      <c r="E40">
        <v>0</v>
      </c>
      <c r="F40">
        <v>97510.04</v>
      </c>
      <c r="G40" t="s">
        <v>12</v>
      </c>
      <c r="H40">
        <v>52</v>
      </c>
      <c r="I40" s="1">
        <v>43837</v>
      </c>
      <c r="J40" t="s">
        <v>369</v>
      </c>
      <c r="K40" t="s">
        <v>367</v>
      </c>
      <c r="L40" s="1">
        <v>43890</v>
      </c>
      <c r="M40" s="2">
        <f t="shared" si="4"/>
        <v>0</v>
      </c>
      <c r="N40" s="2">
        <f t="shared" si="5"/>
        <v>0</v>
      </c>
    </row>
    <row r="41" spans="1:14" x14ac:dyDescent="0.35">
      <c r="A41">
        <v>673</v>
      </c>
      <c r="B41">
        <f t="shared" si="3"/>
        <v>1</v>
      </c>
      <c r="C41" t="s">
        <v>589</v>
      </c>
      <c r="D41" s="1">
        <v>43890</v>
      </c>
      <c r="E41">
        <v>0</v>
      </c>
      <c r="F41">
        <v>478.89</v>
      </c>
      <c r="G41" t="s">
        <v>482</v>
      </c>
      <c r="H41">
        <v>28316</v>
      </c>
      <c r="I41" s="1">
        <v>43840</v>
      </c>
      <c r="J41" t="s">
        <v>590</v>
      </c>
      <c r="K41" t="s">
        <v>588</v>
      </c>
      <c r="L41" s="1">
        <v>43892</v>
      </c>
      <c r="M41" s="2">
        <f t="shared" si="4"/>
        <v>2</v>
      </c>
      <c r="N41" s="2">
        <f t="shared" si="5"/>
        <v>957.78</v>
      </c>
    </row>
    <row r="42" spans="1:14" x14ac:dyDescent="0.35">
      <c r="A42">
        <v>794</v>
      </c>
      <c r="B42">
        <f t="shared" si="3"/>
        <v>4</v>
      </c>
      <c r="C42" t="s">
        <v>17</v>
      </c>
      <c r="D42" s="1">
        <v>43908</v>
      </c>
      <c r="E42">
        <v>0</v>
      </c>
      <c r="F42">
        <v>5344</v>
      </c>
      <c r="G42" t="s">
        <v>12</v>
      </c>
      <c r="H42">
        <v>8</v>
      </c>
      <c r="I42" s="1">
        <v>43893</v>
      </c>
      <c r="J42" t="s">
        <v>712</v>
      </c>
      <c r="K42" t="s">
        <v>713</v>
      </c>
      <c r="L42" s="1">
        <v>43893</v>
      </c>
      <c r="M42" s="2">
        <f t="shared" si="4"/>
        <v>-15</v>
      </c>
      <c r="N42" s="2">
        <f t="shared" si="5"/>
        <v>-80160</v>
      </c>
    </row>
    <row r="43" spans="1:14" x14ac:dyDescent="0.35">
      <c r="A43">
        <v>322</v>
      </c>
      <c r="B43">
        <f t="shared" si="3"/>
        <v>1</v>
      </c>
      <c r="C43" t="s">
        <v>270</v>
      </c>
      <c r="D43" s="1">
        <v>43896</v>
      </c>
      <c r="E43">
        <v>0</v>
      </c>
      <c r="F43">
        <v>283.89999999999998</v>
      </c>
      <c r="G43" t="s">
        <v>12</v>
      </c>
      <c r="H43">
        <v>38078</v>
      </c>
      <c r="I43" s="1">
        <v>43867</v>
      </c>
      <c r="J43" t="s">
        <v>271</v>
      </c>
      <c r="K43" t="s">
        <v>265</v>
      </c>
      <c r="L43" s="1">
        <v>43899</v>
      </c>
      <c r="M43" s="2">
        <f t="shared" si="4"/>
        <v>3</v>
      </c>
      <c r="N43" s="2">
        <f t="shared" si="5"/>
        <v>851.69999999999993</v>
      </c>
    </row>
    <row r="44" spans="1:14" x14ac:dyDescent="0.35">
      <c r="A44">
        <v>324</v>
      </c>
      <c r="B44">
        <f t="shared" si="3"/>
        <v>1</v>
      </c>
      <c r="C44" t="s">
        <v>272</v>
      </c>
      <c r="D44" s="1">
        <v>43910</v>
      </c>
      <c r="E44">
        <v>0</v>
      </c>
      <c r="F44">
        <v>24.78</v>
      </c>
      <c r="G44" t="s">
        <v>12</v>
      </c>
      <c r="H44">
        <v>264</v>
      </c>
      <c r="I44" s="1">
        <v>43881</v>
      </c>
      <c r="J44" t="s">
        <v>273</v>
      </c>
      <c r="K44" t="s">
        <v>265</v>
      </c>
      <c r="L44" s="1">
        <v>43899</v>
      </c>
      <c r="M44" s="2">
        <f t="shared" si="4"/>
        <v>-11</v>
      </c>
      <c r="N44" s="2">
        <f t="shared" si="5"/>
        <v>-272.58000000000004</v>
      </c>
    </row>
    <row r="45" spans="1:14" x14ac:dyDescent="0.35">
      <c r="A45">
        <v>1006</v>
      </c>
      <c r="B45">
        <f t="shared" si="3"/>
        <v>1</v>
      </c>
      <c r="C45" t="s">
        <v>903</v>
      </c>
      <c r="D45" s="1">
        <v>43909</v>
      </c>
      <c r="E45">
        <v>0</v>
      </c>
      <c r="F45">
        <v>80.13</v>
      </c>
      <c r="G45" t="s">
        <v>12</v>
      </c>
      <c r="H45">
        <v>2464</v>
      </c>
      <c r="I45" s="1">
        <v>43894</v>
      </c>
      <c r="J45" t="s">
        <v>904</v>
      </c>
      <c r="K45" t="s">
        <v>892</v>
      </c>
      <c r="L45" s="1">
        <v>43900</v>
      </c>
      <c r="M45" s="2">
        <f t="shared" si="4"/>
        <v>-9</v>
      </c>
      <c r="N45" s="2">
        <f t="shared" si="5"/>
        <v>-721.17</v>
      </c>
    </row>
    <row r="46" spans="1:14" x14ac:dyDescent="0.35">
      <c r="A46">
        <v>268</v>
      </c>
      <c r="B46">
        <f t="shared" si="3"/>
        <v>4</v>
      </c>
      <c r="C46" t="s">
        <v>231</v>
      </c>
      <c r="D46" s="1">
        <v>43901</v>
      </c>
      <c r="E46">
        <v>0</v>
      </c>
      <c r="F46">
        <v>11638.1</v>
      </c>
      <c r="G46" t="s">
        <v>12</v>
      </c>
      <c r="H46">
        <v>7</v>
      </c>
      <c r="I46" s="1">
        <v>43872</v>
      </c>
      <c r="J46" t="s">
        <v>232</v>
      </c>
      <c r="K46" t="s">
        <v>230</v>
      </c>
      <c r="L46" s="1">
        <v>43901</v>
      </c>
      <c r="M46" s="2">
        <f t="shared" si="4"/>
        <v>0</v>
      </c>
      <c r="N46" s="2">
        <f t="shared" si="5"/>
        <v>0</v>
      </c>
    </row>
    <row r="47" spans="1:14" x14ac:dyDescent="0.35">
      <c r="A47">
        <v>326</v>
      </c>
      <c r="B47">
        <f t="shared" si="3"/>
        <v>1</v>
      </c>
      <c r="C47" t="s">
        <v>274</v>
      </c>
      <c r="D47" s="1">
        <v>43934</v>
      </c>
      <c r="E47">
        <v>0</v>
      </c>
      <c r="F47">
        <v>168.01</v>
      </c>
      <c r="G47" t="s">
        <v>12</v>
      </c>
      <c r="H47">
        <v>1353</v>
      </c>
      <c r="I47" s="1">
        <v>43903</v>
      </c>
      <c r="J47" t="s">
        <v>275</v>
      </c>
      <c r="K47" t="s">
        <v>265</v>
      </c>
      <c r="L47" s="1">
        <v>43903</v>
      </c>
      <c r="M47" s="2">
        <f t="shared" si="4"/>
        <v>-31</v>
      </c>
      <c r="N47" s="2">
        <f t="shared" si="5"/>
        <v>-5208.3099999999995</v>
      </c>
    </row>
    <row r="48" spans="1:14" x14ac:dyDescent="0.35">
      <c r="A48">
        <v>796</v>
      </c>
      <c r="B48">
        <f t="shared" si="3"/>
        <v>1</v>
      </c>
      <c r="C48" t="s">
        <v>714</v>
      </c>
      <c r="D48" s="1">
        <v>43889</v>
      </c>
      <c r="E48">
        <v>0</v>
      </c>
      <c r="F48">
        <v>2500</v>
      </c>
      <c r="G48" t="s">
        <v>12</v>
      </c>
      <c r="H48">
        <v>35</v>
      </c>
      <c r="I48" s="1">
        <v>43858</v>
      </c>
      <c r="J48" t="s">
        <v>715</v>
      </c>
      <c r="K48" t="s">
        <v>716</v>
      </c>
      <c r="L48" s="1">
        <v>43906</v>
      </c>
      <c r="M48" s="2">
        <f t="shared" si="4"/>
        <v>17</v>
      </c>
      <c r="N48" s="2">
        <f t="shared" si="5"/>
        <v>42500</v>
      </c>
    </row>
    <row r="49" spans="1:18" x14ac:dyDescent="0.35">
      <c r="A49">
        <v>1007</v>
      </c>
      <c r="B49">
        <f t="shared" si="3"/>
        <v>1</v>
      </c>
      <c r="C49" t="s">
        <v>905</v>
      </c>
      <c r="D49" s="1">
        <v>43909</v>
      </c>
      <c r="E49">
        <v>0</v>
      </c>
      <c r="F49">
        <v>77.31</v>
      </c>
      <c r="G49" t="s">
        <v>12</v>
      </c>
      <c r="H49">
        <v>9464</v>
      </c>
      <c r="I49" s="1">
        <v>43894</v>
      </c>
      <c r="J49" t="s">
        <v>906</v>
      </c>
      <c r="K49" t="s">
        <v>892</v>
      </c>
      <c r="L49" s="1">
        <v>43906</v>
      </c>
      <c r="M49" s="2">
        <f t="shared" si="4"/>
        <v>-3</v>
      </c>
      <c r="N49" s="2">
        <f t="shared" si="5"/>
        <v>-231.93</v>
      </c>
    </row>
    <row r="50" spans="1:18" x14ac:dyDescent="0.35">
      <c r="A50">
        <v>605</v>
      </c>
      <c r="B50">
        <f t="shared" si="3"/>
        <v>1</v>
      </c>
      <c r="C50" t="s">
        <v>426</v>
      </c>
      <c r="D50" s="1">
        <v>43910</v>
      </c>
      <c r="E50">
        <v>0</v>
      </c>
      <c r="F50">
        <v>224.97</v>
      </c>
      <c r="G50" t="s">
        <v>12</v>
      </c>
      <c r="H50">
        <v>219</v>
      </c>
      <c r="I50" s="1">
        <v>43895</v>
      </c>
      <c r="J50" t="s">
        <v>525</v>
      </c>
      <c r="K50" t="s">
        <v>524</v>
      </c>
      <c r="L50" s="1">
        <v>43906</v>
      </c>
      <c r="M50" s="2">
        <f t="shared" si="4"/>
        <v>-4</v>
      </c>
      <c r="N50" s="2">
        <f t="shared" si="5"/>
        <v>-899.88</v>
      </c>
    </row>
    <row r="51" spans="1:18" x14ac:dyDescent="0.35">
      <c r="A51">
        <v>715</v>
      </c>
      <c r="B51">
        <f t="shared" si="3"/>
        <v>1</v>
      </c>
      <c r="C51" t="s">
        <v>632</v>
      </c>
      <c r="D51" s="1">
        <v>43912</v>
      </c>
      <c r="E51">
        <v>0</v>
      </c>
      <c r="F51">
        <v>1461.9</v>
      </c>
      <c r="G51" t="s">
        <v>12</v>
      </c>
      <c r="H51">
        <v>40766</v>
      </c>
      <c r="I51" s="1">
        <v>43897</v>
      </c>
      <c r="J51" t="s">
        <v>633</v>
      </c>
      <c r="K51" t="s">
        <v>617</v>
      </c>
      <c r="L51" s="1">
        <v>43906</v>
      </c>
      <c r="M51" s="2">
        <f t="shared" si="4"/>
        <v>-6</v>
      </c>
      <c r="N51" s="2">
        <f t="shared" si="5"/>
        <v>-8771.4000000000015</v>
      </c>
    </row>
    <row r="52" spans="1:18" x14ac:dyDescent="0.35">
      <c r="A52">
        <v>716</v>
      </c>
      <c r="B52">
        <f t="shared" si="3"/>
        <v>1</v>
      </c>
      <c r="C52" t="s">
        <v>634</v>
      </c>
      <c r="D52" s="1">
        <v>43912</v>
      </c>
      <c r="E52">
        <v>0</v>
      </c>
      <c r="F52">
        <v>1061.1199999999999</v>
      </c>
      <c r="G52" t="s">
        <v>12</v>
      </c>
      <c r="H52">
        <v>40767</v>
      </c>
      <c r="I52" s="1">
        <v>43897</v>
      </c>
      <c r="J52" t="s">
        <v>635</v>
      </c>
      <c r="K52" t="s">
        <v>617</v>
      </c>
      <c r="L52" s="1">
        <v>43906</v>
      </c>
      <c r="M52" s="2">
        <f t="shared" si="4"/>
        <v>-6</v>
      </c>
      <c r="N52" s="2">
        <f t="shared" si="5"/>
        <v>-6366.7199999999993</v>
      </c>
    </row>
    <row r="53" spans="1:18" x14ac:dyDescent="0.35">
      <c r="A53">
        <v>904</v>
      </c>
      <c r="B53">
        <f t="shared" si="3"/>
        <v>4</v>
      </c>
      <c r="C53" t="s">
        <v>231</v>
      </c>
      <c r="D53" s="1">
        <v>43915</v>
      </c>
      <c r="E53">
        <v>0</v>
      </c>
      <c r="F53">
        <v>13000</v>
      </c>
      <c r="G53" t="s">
        <v>12</v>
      </c>
      <c r="H53">
        <v>7</v>
      </c>
      <c r="I53" s="1">
        <v>43900</v>
      </c>
      <c r="J53" t="s">
        <v>807</v>
      </c>
      <c r="K53" t="s">
        <v>808</v>
      </c>
      <c r="L53" s="1">
        <v>43906</v>
      </c>
      <c r="M53" s="2">
        <f t="shared" si="4"/>
        <v>-9</v>
      </c>
      <c r="N53" s="2">
        <f t="shared" si="5"/>
        <v>-117000</v>
      </c>
    </row>
    <row r="54" spans="1:18" x14ac:dyDescent="0.35">
      <c r="A54">
        <v>902</v>
      </c>
      <c r="B54">
        <f t="shared" si="3"/>
        <v>3</v>
      </c>
      <c r="C54" t="s">
        <v>795</v>
      </c>
      <c r="D54" s="1">
        <v>43915</v>
      </c>
      <c r="E54">
        <v>0</v>
      </c>
      <c r="F54">
        <v>68.849999999999994</v>
      </c>
      <c r="G54" t="s">
        <v>12</v>
      </c>
      <c r="H54">
        <v>30</v>
      </c>
      <c r="I54" s="1">
        <v>43900</v>
      </c>
      <c r="J54" t="s">
        <v>805</v>
      </c>
      <c r="K54" t="s">
        <v>806</v>
      </c>
      <c r="L54" s="1">
        <v>43906</v>
      </c>
      <c r="M54" s="2">
        <f t="shared" si="4"/>
        <v>-9</v>
      </c>
      <c r="N54" s="2">
        <f t="shared" si="5"/>
        <v>-619.65</v>
      </c>
    </row>
    <row r="55" spans="1:18" x14ac:dyDescent="0.35">
      <c r="A55">
        <v>655</v>
      </c>
      <c r="B55">
        <f t="shared" si="3"/>
        <v>1</v>
      </c>
      <c r="C55" t="s">
        <v>574</v>
      </c>
      <c r="D55" s="1">
        <v>43910</v>
      </c>
      <c r="E55">
        <v>0</v>
      </c>
      <c r="F55">
        <v>500</v>
      </c>
      <c r="G55" t="s">
        <v>10</v>
      </c>
      <c r="H55">
        <v>201368</v>
      </c>
      <c r="I55" s="1">
        <v>43881</v>
      </c>
      <c r="J55" t="s">
        <v>575</v>
      </c>
      <c r="K55" t="s">
        <v>576</v>
      </c>
      <c r="L55" s="1">
        <v>43910</v>
      </c>
      <c r="M55" s="2">
        <f t="shared" si="4"/>
        <v>0</v>
      </c>
      <c r="N55" s="2">
        <f t="shared" si="5"/>
        <v>0</v>
      </c>
    </row>
    <row r="56" spans="1:18" x14ac:dyDescent="0.35">
      <c r="A56">
        <v>516</v>
      </c>
      <c r="B56">
        <f t="shared" si="3"/>
        <v>1</v>
      </c>
      <c r="C56" t="s">
        <v>429</v>
      </c>
      <c r="D56" s="1">
        <v>43914</v>
      </c>
      <c r="E56">
        <v>0</v>
      </c>
      <c r="F56">
        <v>710.75</v>
      </c>
      <c r="G56" t="s">
        <v>10</v>
      </c>
      <c r="H56">
        <v>310</v>
      </c>
      <c r="I56" s="1">
        <v>43914</v>
      </c>
      <c r="J56" t="s">
        <v>455</v>
      </c>
      <c r="K56" t="s">
        <v>453</v>
      </c>
      <c r="L56" s="1">
        <v>43914</v>
      </c>
      <c r="M56" s="2">
        <f t="shared" si="4"/>
        <v>0</v>
      </c>
      <c r="N56" s="2">
        <f t="shared" si="5"/>
        <v>0</v>
      </c>
    </row>
    <row r="57" spans="1:18" x14ac:dyDescent="0.35">
      <c r="A57">
        <v>517</v>
      </c>
      <c r="B57">
        <f t="shared" si="3"/>
        <v>1</v>
      </c>
      <c r="C57" t="s">
        <v>430</v>
      </c>
      <c r="D57" s="1">
        <v>43914</v>
      </c>
      <c r="E57">
        <v>0</v>
      </c>
      <c r="F57">
        <v>1245.1500000000001</v>
      </c>
      <c r="G57" t="s">
        <v>10</v>
      </c>
      <c r="H57">
        <v>311</v>
      </c>
      <c r="I57" s="1">
        <v>43914</v>
      </c>
      <c r="J57" t="s">
        <v>456</v>
      </c>
      <c r="K57" t="s">
        <v>453</v>
      </c>
      <c r="L57" s="1">
        <v>43914</v>
      </c>
      <c r="M57" s="2">
        <f t="shared" si="4"/>
        <v>0</v>
      </c>
      <c r="N57" s="2">
        <f t="shared" si="5"/>
        <v>0</v>
      </c>
    </row>
    <row r="58" spans="1:18" x14ac:dyDescent="0.35">
      <c r="A58">
        <v>576</v>
      </c>
      <c r="B58">
        <f t="shared" si="3"/>
        <v>3</v>
      </c>
      <c r="C58" t="s">
        <v>22</v>
      </c>
      <c r="D58" s="1">
        <v>43915</v>
      </c>
      <c r="E58">
        <v>0</v>
      </c>
      <c r="F58">
        <v>6333.34</v>
      </c>
      <c r="G58" t="s">
        <v>10</v>
      </c>
      <c r="H58">
        <v>12</v>
      </c>
      <c r="I58" s="1">
        <v>43886</v>
      </c>
      <c r="J58" t="s">
        <v>507</v>
      </c>
      <c r="K58" t="s">
        <v>505</v>
      </c>
      <c r="L58" s="1">
        <v>43915</v>
      </c>
      <c r="M58" s="2">
        <f t="shared" si="4"/>
        <v>0</v>
      </c>
      <c r="N58" s="2">
        <f t="shared" si="5"/>
        <v>0</v>
      </c>
    </row>
    <row r="59" spans="1:18" x14ac:dyDescent="0.35">
      <c r="A59">
        <v>658</v>
      </c>
      <c r="B59">
        <f t="shared" si="3"/>
        <v>1</v>
      </c>
      <c r="C59" t="s">
        <v>577</v>
      </c>
      <c r="D59" s="1">
        <v>43918</v>
      </c>
      <c r="E59">
        <v>0</v>
      </c>
      <c r="F59">
        <v>1670.05</v>
      </c>
      <c r="G59" t="s">
        <v>10</v>
      </c>
      <c r="H59">
        <v>3270</v>
      </c>
      <c r="I59" s="1">
        <v>43889</v>
      </c>
      <c r="J59" t="s">
        <v>578</v>
      </c>
      <c r="K59" t="s">
        <v>576</v>
      </c>
      <c r="L59" s="1">
        <v>43918</v>
      </c>
      <c r="M59" s="2">
        <f t="shared" si="4"/>
        <v>0</v>
      </c>
      <c r="N59" s="2">
        <f t="shared" si="5"/>
        <v>0</v>
      </c>
    </row>
    <row r="60" spans="1:18" x14ac:dyDescent="0.35">
      <c r="A60">
        <v>621</v>
      </c>
      <c r="B60">
        <f t="shared" si="3"/>
        <v>1</v>
      </c>
      <c r="C60" t="s">
        <v>539</v>
      </c>
      <c r="D60" s="1">
        <v>43951</v>
      </c>
      <c r="E60">
        <v>0</v>
      </c>
      <c r="F60">
        <v>376.04</v>
      </c>
      <c r="G60" t="s">
        <v>482</v>
      </c>
      <c r="H60">
        <v>39684</v>
      </c>
      <c r="I60" s="1">
        <v>43895</v>
      </c>
      <c r="J60" t="s">
        <v>540</v>
      </c>
      <c r="K60" t="s">
        <v>534</v>
      </c>
      <c r="L60" s="1">
        <v>43920</v>
      </c>
      <c r="M60" s="2">
        <f t="shared" si="4"/>
        <v>-31</v>
      </c>
      <c r="N60" s="2">
        <f t="shared" si="5"/>
        <v>-11657.24</v>
      </c>
    </row>
    <row r="61" spans="1:18" x14ac:dyDescent="0.35">
      <c r="A61">
        <v>675</v>
      </c>
      <c r="B61">
        <f t="shared" si="3"/>
        <v>1</v>
      </c>
      <c r="C61" t="s">
        <v>591</v>
      </c>
      <c r="D61" s="1">
        <v>43921</v>
      </c>
      <c r="E61">
        <v>0</v>
      </c>
      <c r="F61">
        <v>478.89</v>
      </c>
      <c r="G61" t="s">
        <v>482</v>
      </c>
      <c r="H61">
        <v>115447</v>
      </c>
      <c r="I61" s="1">
        <v>43868</v>
      </c>
      <c r="J61" t="s">
        <v>592</v>
      </c>
      <c r="K61" t="s">
        <v>588</v>
      </c>
      <c r="L61" s="1">
        <v>43921</v>
      </c>
      <c r="M61" s="2">
        <f t="shared" si="4"/>
        <v>0</v>
      </c>
      <c r="N61" s="2">
        <f t="shared" si="5"/>
        <v>0</v>
      </c>
    </row>
    <row r="62" spans="1:18" x14ac:dyDescent="0.35">
      <c r="A62">
        <v>431</v>
      </c>
      <c r="B62">
        <f t="shared" si="3"/>
        <v>1</v>
      </c>
      <c r="C62" t="s">
        <v>376</v>
      </c>
      <c r="D62" s="1">
        <v>43921</v>
      </c>
      <c r="E62">
        <v>0</v>
      </c>
      <c r="F62">
        <v>15505.68</v>
      </c>
      <c r="G62" t="s">
        <v>12</v>
      </c>
      <c r="H62">
        <v>893</v>
      </c>
      <c r="I62" s="1">
        <v>43874</v>
      </c>
      <c r="J62" t="s">
        <v>377</v>
      </c>
      <c r="K62" t="s">
        <v>367</v>
      </c>
      <c r="L62" s="1">
        <v>43921</v>
      </c>
      <c r="M62" s="2">
        <f t="shared" si="4"/>
        <v>0</v>
      </c>
      <c r="N62" s="2">
        <f t="shared" si="5"/>
        <v>0</v>
      </c>
    </row>
    <row r="63" spans="1:18" ht="15" thickBot="1" x14ac:dyDescent="0.4">
      <c r="A63">
        <v>953</v>
      </c>
      <c r="B63">
        <f t="shared" si="3"/>
        <v>2</v>
      </c>
      <c r="C63" t="s">
        <v>857</v>
      </c>
      <c r="D63" s="1">
        <v>43932</v>
      </c>
      <c r="E63">
        <v>0</v>
      </c>
      <c r="F63">
        <v>2120</v>
      </c>
      <c r="G63" t="s">
        <v>12</v>
      </c>
      <c r="H63">
        <v>79</v>
      </c>
      <c r="I63" s="1">
        <v>43901</v>
      </c>
      <c r="J63" t="s">
        <v>858</v>
      </c>
      <c r="K63" t="s">
        <v>854</v>
      </c>
      <c r="L63" s="1">
        <v>43921</v>
      </c>
      <c r="M63" s="2">
        <f t="shared" si="4"/>
        <v>-11</v>
      </c>
      <c r="N63" s="2">
        <f t="shared" si="5"/>
        <v>-23320</v>
      </c>
    </row>
    <row r="64" spans="1:18" ht="15" thickBot="1" x14ac:dyDescent="0.4">
      <c r="A64">
        <v>955</v>
      </c>
      <c r="B64">
        <f t="shared" si="3"/>
        <v>2</v>
      </c>
      <c r="C64" t="s">
        <v>54</v>
      </c>
      <c r="D64" s="1">
        <v>43941</v>
      </c>
      <c r="E64">
        <v>0</v>
      </c>
      <c r="F64">
        <v>3600</v>
      </c>
      <c r="G64" t="s">
        <v>12</v>
      </c>
      <c r="H64">
        <v>98</v>
      </c>
      <c r="I64" s="1">
        <v>43910</v>
      </c>
      <c r="J64" t="s">
        <v>859</v>
      </c>
      <c r="K64" t="s">
        <v>854</v>
      </c>
      <c r="L64" s="1">
        <v>43921</v>
      </c>
      <c r="M64" s="2">
        <f t="shared" si="4"/>
        <v>-20</v>
      </c>
      <c r="N64" s="2">
        <f t="shared" si="5"/>
        <v>-72000</v>
      </c>
      <c r="O64" s="6">
        <f>SUM(F2:F64)</f>
        <v>360681.04000000004</v>
      </c>
      <c r="P64" s="6">
        <f>SUM(M2:M64)</f>
        <v>-609</v>
      </c>
      <c r="Q64" s="6">
        <f>SUM(N2:N64)</f>
        <v>-4572577.7699999996</v>
      </c>
      <c r="R64" s="7">
        <f>+Q64/O64</f>
        <v>-12.677621673709266</v>
      </c>
    </row>
    <row r="65" spans="1:15" x14ac:dyDescent="0.35">
      <c r="D65" s="1"/>
      <c r="I65" s="1"/>
      <c r="M65" s="2"/>
      <c r="O65" s="9" t="s">
        <v>980</v>
      </c>
    </row>
    <row r="66" spans="1:15" x14ac:dyDescent="0.35">
      <c r="D66" s="1"/>
      <c r="I66" s="1"/>
      <c r="M66" s="2"/>
    </row>
    <row r="67" spans="1:15" x14ac:dyDescent="0.35">
      <c r="A67">
        <v>1062</v>
      </c>
      <c r="B67">
        <f t="shared" ref="B67:B98" si="6">COUNTIF($C$2:$C$480,C67)</f>
        <v>3</v>
      </c>
      <c r="C67" t="s">
        <v>795</v>
      </c>
      <c r="D67" s="1">
        <v>43877</v>
      </c>
      <c r="E67">
        <v>0</v>
      </c>
      <c r="F67">
        <v>900</v>
      </c>
      <c r="G67" t="s">
        <v>12</v>
      </c>
      <c r="H67">
        <v>30</v>
      </c>
      <c r="I67" s="1">
        <v>43846</v>
      </c>
      <c r="J67" t="s">
        <v>962</v>
      </c>
      <c r="K67" t="s">
        <v>963</v>
      </c>
      <c r="L67" s="1">
        <v>43922</v>
      </c>
      <c r="M67" s="2">
        <f t="shared" ref="M67:M98" si="7">+L67-D67</f>
        <v>45</v>
      </c>
      <c r="N67" s="2">
        <f t="shared" ref="N67:N98" si="8">+M67*F67</f>
        <v>40500</v>
      </c>
    </row>
    <row r="68" spans="1:15" x14ac:dyDescent="0.35">
      <c r="A68">
        <v>368</v>
      </c>
      <c r="B68">
        <f t="shared" si="6"/>
        <v>1</v>
      </c>
      <c r="C68" t="s">
        <v>315</v>
      </c>
      <c r="D68" s="1">
        <v>43890</v>
      </c>
      <c r="E68">
        <v>0</v>
      </c>
      <c r="F68">
        <v>12.78</v>
      </c>
      <c r="G68" t="s">
        <v>12</v>
      </c>
      <c r="H68">
        <v>2745</v>
      </c>
      <c r="I68" s="1">
        <v>43846</v>
      </c>
      <c r="J68" t="s">
        <v>316</v>
      </c>
      <c r="K68" t="s">
        <v>314</v>
      </c>
      <c r="L68" s="1">
        <v>43922</v>
      </c>
      <c r="M68" s="2">
        <f t="shared" si="7"/>
        <v>32</v>
      </c>
      <c r="N68" s="2">
        <f t="shared" si="8"/>
        <v>408.96</v>
      </c>
    </row>
    <row r="69" spans="1:15" x14ac:dyDescent="0.35">
      <c r="A69">
        <v>887</v>
      </c>
      <c r="B69">
        <f t="shared" si="6"/>
        <v>3</v>
      </c>
      <c r="C69" t="s">
        <v>11</v>
      </c>
      <c r="D69" s="1">
        <v>43890</v>
      </c>
      <c r="E69">
        <v>0</v>
      </c>
      <c r="F69">
        <v>875</v>
      </c>
      <c r="G69" t="s">
        <v>12</v>
      </c>
      <c r="H69">
        <v>6</v>
      </c>
      <c r="I69" s="1">
        <v>43852</v>
      </c>
      <c r="J69" t="s">
        <v>793</v>
      </c>
      <c r="K69" t="s">
        <v>794</v>
      </c>
      <c r="L69" s="1">
        <v>43922</v>
      </c>
      <c r="M69" s="2">
        <f t="shared" si="7"/>
        <v>32</v>
      </c>
      <c r="N69" s="2">
        <f t="shared" si="8"/>
        <v>28000</v>
      </c>
    </row>
    <row r="70" spans="1:15" x14ac:dyDescent="0.35">
      <c r="A70">
        <v>587</v>
      </c>
      <c r="B70">
        <f t="shared" si="6"/>
        <v>2</v>
      </c>
      <c r="C70" t="s">
        <v>185</v>
      </c>
      <c r="D70" s="1">
        <v>43890</v>
      </c>
      <c r="E70">
        <v>0</v>
      </c>
      <c r="F70">
        <v>440</v>
      </c>
      <c r="G70" t="s">
        <v>12</v>
      </c>
      <c r="H70">
        <v>605</v>
      </c>
      <c r="I70" s="1">
        <v>43854</v>
      </c>
      <c r="J70" t="s">
        <v>514</v>
      </c>
      <c r="K70" t="s">
        <v>513</v>
      </c>
      <c r="L70" s="1">
        <v>43922</v>
      </c>
      <c r="M70" s="2">
        <f t="shared" si="7"/>
        <v>32</v>
      </c>
      <c r="N70" s="2">
        <f t="shared" si="8"/>
        <v>14080</v>
      </c>
    </row>
    <row r="71" spans="1:15" x14ac:dyDescent="0.35">
      <c r="A71">
        <v>380</v>
      </c>
      <c r="B71">
        <f t="shared" si="6"/>
        <v>4</v>
      </c>
      <c r="C71" t="s">
        <v>231</v>
      </c>
      <c r="D71" s="1">
        <v>43890</v>
      </c>
      <c r="E71">
        <v>0</v>
      </c>
      <c r="F71">
        <v>1200</v>
      </c>
      <c r="G71" t="s">
        <v>12</v>
      </c>
      <c r="H71">
        <v>7</v>
      </c>
      <c r="I71" s="1">
        <v>43861</v>
      </c>
      <c r="J71" t="s">
        <v>327</v>
      </c>
      <c r="K71" t="s">
        <v>328</v>
      </c>
      <c r="L71" s="1">
        <v>43922</v>
      </c>
      <c r="M71" s="2">
        <f t="shared" si="7"/>
        <v>32</v>
      </c>
      <c r="N71" s="2">
        <f t="shared" si="8"/>
        <v>38400</v>
      </c>
    </row>
    <row r="72" spans="1:15" x14ac:dyDescent="0.35">
      <c r="A72">
        <v>1066</v>
      </c>
      <c r="B72">
        <f t="shared" si="6"/>
        <v>3</v>
      </c>
      <c r="C72" t="s">
        <v>24</v>
      </c>
      <c r="D72" s="1">
        <v>43890</v>
      </c>
      <c r="E72">
        <v>0</v>
      </c>
      <c r="F72">
        <v>290.39999999999998</v>
      </c>
      <c r="G72" t="s">
        <v>12</v>
      </c>
      <c r="H72">
        <v>13</v>
      </c>
      <c r="I72" s="1">
        <v>43861</v>
      </c>
      <c r="J72" t="s">
        <v>965</v>
      </c>
      <c r="K72" t="s">
        <v>964</v>
      </c>
      <c r="L72" s="1">
        <v>43922</v>
      </c>
      <c r="M72" s="2">
        <f t="shared" si="7"/>
        <v>32</v>
      </c>
      <c r="N72" s="2">
        <f t="shared" si="8"/>
        <v>9292.7999999999993</v>
      </c>
    </row>
    <row r="73" spans="1:15" x14ac:dyDescent="0.35">
      <c r="A73">
        <v>302</v>
      </c>
      <c r="B73">
        <f t="shared" si="6"/>
        <v>1</v>
      </c>
      <c r="C73" t="s">
        <v>254</v>
      </c>
      <c r="D73" s="1">
        <v>43890</v>
      </c>
      <c r="E73">
        <v>0</v>
      </c>
      <c r="F73">
        <v>85</v>
      </c>
      <c r="G73" t="s">
        <v>12</v>
      </c>
      <c r="H73">
        <v>33</v>
      </c>
      <c r="I73" s="1">
        <v>43861</v>
      </c>
      <c r="J73" t="s">
        <v>255</v>
      </c>
      <c r="K73" t="s">
        <v>253</v>
      </c>
      <c r="L73" s="1">
        <v>43922</v>
      </c>
      <c r="M73" s="2">
        <f t="shared" si="7"/>
        <v>32</v>
      </c>
      <c r="N73" s="2">
        <f t="shared" si="8"/>
        <v>2720</v>
      </c>
    </row>
    <row r="74" spans="1:15" x14ac:dyDescent="0.35">
      <c r="A74">
        <v>303</v>
      </c>
      <c r="B74">
        <f t="shared" si="6"/>
        <v>2</v>
      </c>
      <c r="C74" t="s">
        <v>242</v>
      </c>
      <c r="D74" s="1">
        <v>43890</v>
      </c>
      <c r="E74">
        <v>0</v>
      </c>
      <c r="F74">
        <v>85</v>
      </c>
      <c r="G74" t="s">
        <v>12</v>
      </c>
      <c r="H74">
        <v>34</v>
      </c>
      <c r="I74" s="1">
        <v>43861</v>
      </c>
      <c r="J74" t="s">
        <v>256</v>
      </c>
      <c r="K74" t="s">
        <v>253</v>
      </c>
      <c r="L74" s="1">
        <v>43922</v>
      </c>
      <c r="M74" s="2">
        <f t="shared" si="7"/>
        <v>32</v>
      </c>
      <c r="N74" s="2">
        <f t="shared" si="8"/>
        <v>2720</v>
      </c>
    </row>
    <row r="75" spans="1:15" x14ac:dyDescent="0.35">
      <c r="A75">
        <v>504</v>
      </c>
      <c r="B75">
        <f t="shared" si="6"/>
        <v>1</v>
      </c>
      <c r="C75" t="s">
        <v>420</v>
      </c>
      <c r="D75" s="1">
        <v>43890</v>
      </c>
      <c r="E75">
        <v>0</v>
      </c>
      <c r="F75">
        <v>1800</v>
      </c>
      <c r="G75" t="s">
        <v>12</v>
      </c>
      <c r="H75">
        <v>43</v>
      </c>
      <c r="I75" s="1">
        <v>43861</v>
      </c>
      <c r="J75" t="s">
        <v>447</v>
      </c>
      <c r="K75" t="s">
        <v>446</v>
      </c>
      <c r="L75" s="1">
        <v>43922</v>
      </c>
      <c r="M75" s="2">
        <f t="shared" si="7"/>
        <v>32</v>
      </c>
      <c r="N75" s="2">
        <f t="shared" si="8"/>
        <v>57600</v>
      </c>
    </row>
    <row r="76" spans="1:15" x14ac:dyDescent="0.35">
      <c r="A76">
        <v>895</v>
      </c>
      <c r="B76">
        <f t="shared" si="6"/>
        <v>1</v>
      </c>
      <c r="C76" t="s">
        <v>422</v>
      </c>
      <c r="D76" s="1">
        <v>43890</v>
      </c>
      <c r="E76">
        <v>0</v>
      </c>
      <c r="F76">
        <v>26280.7</v>
      </c>
      <c r="G76" t="s">
        <v>12</v>
      </c>
      <c r="H76">
        <v>46</v>
      </c>
      <c r="I76" s="1">
        <v>43861</v>
      </c>
      <c r="J76" t="s">
        <v>799</v>
      </c>
      <c r="K76" t="s">
        <v>800</v>
      </c>
      <c r="L76" s="1">
        <v>43922</v>
      </c>
      <c r="M76" s="2">
        <f t="shared" si="7"/>
        <v>32</v>
      </c>
      <c r="N76" s="2">
        <f t="shared" si="8"/>
        <v>840982.4</v>
      </c>
    </row>
    <row r="77" spans="1:15" x14ac:dyDescent="0.35">
      <c r="A77">
        <v>382</v>
      </c>
      <c r="B77">
        <f t="shared" si="6"/>
        <v>1</v>
      </c>
      <c r="C77" t="s">
        <v>329</v>
      </c>
      <c r="D77" s="1">
        <v>43890</v>
      </c>
      <c r="E77">
        <v>0</v>
      </c>
      <c r="F77">
        <v>1200</v>
      </c>
      <c r="G77" t="s">
        <v>12</v>
      </c>
      <c r="H77">
        <v>73</v>
      </c>
      <c r="I77" s="1">
        <v>43861</v>
      </c>
      <c r="J77" t="s">
        <v>330</v>
      </c>
      <c r="K77" t="s">
        <v>328</v>
      </c>
      <c r="L77" s="1">
        <v>43922</v>
      </c>
      <c r="M77" s="2">
        <f t="shared" si="7"/>
        <v>32</v>
      </c>
      <c r="N77" s="2">
        <f t="shared" si="8"/>
        <v>38400</v>
      </c>
    </row>
    <row r="78" spans="1:15" x14ac:dyDescent="0.35">
      <c r="A78">
        <v>967</v>
      </c>
      <c r="B78">
        <f t="shared" si="6"/>
        <v>1</v>
      </c>
      <c r="C78" t="s">
        <v>423</v>
      </c>
      <c r="D78" s="1">
        <v>43890</v>
      </c>
      <c r="E78">
        <v>0</v>
      </c>
      <c r="F78">
        <v>289.89999999999998</v>
      </c>
      <c r="G78" t="s">
        <v>12</v>
      </c>
      <c r="H78">
        <v>87</v>
      </c>
      <c r="I78" s="1">
        <v>43861</v>
      </c>
      <c r="J78" t="s">
        <v>865</v>
      </c>
      <c r="K78" t="s">
        <v>864</v>
      </c>
      <c r="L78" s="1">
        <v>43922</v>
      </c>
      <c r="M78" s="2">
        <f t="shared" si="7"/>
        <v>32</v>
      </c>
      <c r="N78" s="2">
        <f t="shared" si="8"/>
        <v>9276.7999999999993</v>
      </c>
    </row>
    <row r="79" spans="1:15" x14ac:dyDescent="0.35">
      <c r="A79">
        <v>968</v>
      </c>
      <c r="B79">
        <f t="shared" si="6"/>
        <v>1</v>
      </c>
      <c r="C79" t="s">
        <v>424</v>
      </c>
      <c r="D79" s="1">
        <v>43890</v>
      </c>
      <c r="E79">
        <v>0</v>
      </c>
      <c r="F79">
        <v>2485.4</v>
      </c>
      <c r="G79" t="s">
        <v>12</v>
      </c>
      <c r="H79">
        <v>88</v>
      </c>
      <c r="I79" s="1">
        <v>43861</v>
      </c>
      <c r="J79" t="s">
        <v>866</v>
      </c>
      <c r="K79" t="s">
        <v>864</v>
      </c>
      <c r="L79" s="1">
        <v>43922</v>
      </c>
      <c r="M79" s="2">
        <f t="shared" si="7"/>
        <v>32</v>
      </c>
      <c r="N79" s="2">
        <f t="shared" si="8"/>
        <v>79532.800000000003</v>
      </c>
    </row>
    <row r="80" spans="1:15" x14ac:dyDescent="0.35">
      <c r="A80">
        <v>639</v>
      </c>
      <c r="B80">
        <f t="shared" si="6"/>
        <v>1</v>
      </c>
      <c r="C80" t="s">
        <v>557</v>
      </c>
      <c r="D80" s="1">
        <v>43890</v>
      </c>
      <c r="E80">
        <v>0</v>
      </c>
      <c r="F80">
        <v>450</v>
      </c>
      <c r="G80" t="s">
        <v>12</v>
      </c>
      <c r="H80">
        <v>897</v>
      </c>
      <c r="I80" s="1">
        <v>43861</v>
      </c>
      <c r="J80" t="s">
        <v>558</v>
      </c>
      <c r="K80" t="s">
        <v>559</v>
      </c>
      <c r="L80" s="1">
        <v>43922</v>
      </c>
      <c r="M80" s="2">
        <f t="shared" si="7"/>
        <v>32</v>
      </c>
      <c r="N80" s="2">
        <f t="shared" si="8"/>
        <v>14400</v>
      </c>
    </row>
    <row r="81" spans="1:14" x14ac:dyDescent="0.35">
      <c r="A81">
        <v>490</v>
      </c>
      <c r="B81">
        <f t="shared" si="6"/>
        <v>1</v>
      </c>
      <c r="C81" t="s">
        <v>434</v>
      </c>
      <c r="D81" s="1">
        <v>43876</v>
      </c>
      <c r="E81">
        <v>0</v>
      </c>
      <c r="F81">
        <v>551.25</v>
      </c>
      <c r="G81" t="s">
        <v>12</v>
      </c>
      <c r="H81">
        <v>3843</v>
      </c>
      <c r="I81" s="1">
        <v>43861</v>
      </c>
      <c r="J81" t="s">
        <v>435</v>
      </c>
      <c r="K81" t="s">
        <v>431</v>
      </c>
      <c r="L81" s="1">
        <v>43922</v>
      </c>
      <c r="M81" s="2">
        <f t="shared" si="7"/>
        <v>46</v>
      </c>
      <c r="N81" s="2">
        <f t="shared" si="8"/>
        <v>25357.5</v>
      </c>
    </row>
    <row r="82" spans="1:14" x14ac:dyDescent="0.35">
      <c r="A82">
        <v>897</v>
      </c>
      <c r="B82">
        <f t="shared" si="6"/>
        <v>5</v>
      </c>
      <c r="C82" t="s">
        <v>15</v>
      </c>
      <c r="D82" s="1">
        <v>43908</v>
      </c>
      <c r="E82">
        <v>0</v>
      </c>
      <c r="F82">
        <v>21541.56</v>
      </c>
      <c r="G82" t="s">
        <v>12</v>
      </c>
      <c r="H82">
        <v>1</v>
      </c>
      <c r="I82" s="1">
        <v>43879</v>
      </c>
      <c r="J82" t="s">
        <v>801</v>
      </c>
      <c r="K82" t="s">
        <v>800</v>
      </c>
      <c r="L82" s="1">
        <v>43922</v>
      </c>
      <c r="M82" s="2">
        <f t="shared" si="7"/>
        <v>14</v>
      </c>
      <c r="N82" s="2">
        <f t="shared" si="8"/>
        <v>301581.84000000003</v>
      </c>
    </row>
    <row r="83" spans="1:14" x14ac:dyDescent="0.35">
      <c r="A83">
        <v>1009</v>
      </c>
      <c r="B83">
        <f t="shared" si="6"/>
        <v>1</v>
      </c>
      <c r="C83" t="s">
        <v>907</v>
      </c>
      <c r="D83" s="1">
        <v>43939</v>
      </c>
      <c r="E83">
        <v>0</v>
      </c>
      <c r="F83">
        <v>113.6</v>
      </c>
      <c r="G83" t="s">
        <v>12</v>
      </c>
      <c r="H83">
        <v>202021</v>
      </c>
      <c r="I83" s="1">
        <v>43924</v>
      </c>
      <c r="J83" t="s">
        <v>908</v>
      </c>
      <c r="K83" t="s">
        <v>892</v>
      </c>
      <c r="L83" s="1">
        <v>43926</v>
      </c>
      <c r="M83" s="2">
        <f t="shared" si="7"/>
        <v>-13</v>
      </c>
      <c r="N83" s="2">
        <f t="shared" si="8"/>
        <v>-1476.8</v>
      </c>
    </row>
    <row r="84" spans="1:14" x14ac:dyDescent="0.35">
      <c r="A84">
        <v>37</v>
      </c>
      <c r="B84">
        <f t="shared" si="6"/>
        <v>5</v>
      </c>
      <c r="C84" t="s">
        <v>15</v>
      </c>
      <c r="D84" s="1">
        <v>43921</v>
      </c>
      <c r="E84">
        <v>0</v>
      </c>
      <c r="F84">
        <v>29354.49</v>
      </c>
      <c r="G84" t="s">
        <v>12</v>
      </c>
      <c r="H84">
        <v>1</v>
      </c>
      <c r="I84" s="1">
        <v>43852</v>
      </c>
      <c r="J84" t="s">
        <v>16</v>
      </c>
      <c r="K84" t="s">
        <v>13</v>
      </c>
      <c r="L84" s="1">
        <v>43927</v>
      </c>
      <c r="M84" s="2">
        <f t="shared" si="7"/>
        <v>6</v>
      </c>
      <c r="N84" s="2">
        <f t="shared" si="8"/>
        <v>176126.94</v>
      </c>
    </row>
    <row r="85" spans="1:14" x14ac:dyDescent="0.35">
      <c r="A85">
        <v>38</v>
      </c>
      <c r="B85">
        <f t="shared" si="6"/>
        <v>4</v>
      </c>
      <c r="C85" t="s">
        <v>17</v>
      </c>
      <c r="D85" s="1">
        <v>43921</v>
      </c>
      <c r="E85">
        <v>0</v>
      </c>
      <c r="F85">
        <v>4299.51</v>
      </c>
      <c r="G85" t="s">
        <v>12</v>
      </c>
      <c r="H85">
        <v>8</v>
      </c>
      <c r="I85" s="1">
        <v>43861</v>
      </c>
      <c r="J85" t="s">
        <v>18</v>
      </c>
      <c r="K85" t="s">
        <v>13</v>
      </c>
      <c r="L85" s="1">
        <v>43927</v>
      </c>
      <c r="M85" s="2">
        <f t="shared" si="7"/>
        <v>6</v>
      </c>
      <c r="N85" s="2">
        <f t="shared" si="8"/>
        <v>25797.06</v>
      </c>
    </row>
    <row r="86" spans="1:14" x14ac:dyDescent="0.35">
      <c r="A86">
        <v>40</v>
      </c>
      <c r="B86">
        <f t="shared" si="6"/>
        <v>1</v>
      </c>
      <c r="C86" t="s">
        <v>20</v>
      </c>
      <c r="D86" s="1">
        <v>43921</v>
      </c>
      <c r="E86">
        <v>0</v>
      </c>
      <c r="F86">
        <v>1.1200000000000001</v>
      </c>
      <c r="G86" t="s">
        <v>12</v>
      </c>
      <c r="H86">
        <v>11</v>
      </c>
      <c r="I86" s="1">
        <v>43861</v>
      </c>
      <c r="J86" t="s">
        <v>21</v>
      </c>
      <c r="K86" t="s">
        <v>13</v>
      </c>
      <c r="L86" s="1">
        <v>43927</v>
      </c>
      <c r="M86" s="2">
        <f t="shared" si="7"/>
        <v>6</v>
      </c>
      <c r="N86" s="2">
        <f t="shared" si="8"/>
        <v>6.7200000000000006</v>
      </c>
    </row>
    <row r="87" spans="1:14" x14ac:dyDescent="0.35">
      <c r="A87">
        <v>41</v>
      </c>
      <c r="B87">
        <f t="shared" si="6"/>
        <v>3</v>
      </c>
      <c r="C87" t="s">
        <v>22</v>
      </c>
      <c r="D87" s="1">
        <v>43921</v>
      </c>
      <c r="E87">
        <v>0</v>
      </c>
      <c r="F87">
        <v>589.84</v>
      </c>
      <c r="G87" t="s">
        <v>12</v>
      </c>
      <c r="H87">
        <v>12</v>
      </c>
      <c r="I87" s="1">
        <v>43861</v>
      </c>
      <c r="J87" t="s">
        <v>23</v>
      </c>
      <c r="K87" t="s">
        <v>13</v>
      </c>
      <c r="L87" s="1">
        <v>43927</v>
      </c>
      <c r="M87" s="2">
        <f t="shared" si="7"/>
        <v>6</v>
      </c>
      <c r="N87" s="2">
        <f t="shared" si="8"/>
        <v>3539.04</v>
      </c>
    </row>
    <row r="88" spans="1:14" x14ac:dyDescent="0.35">
      <c r="A88">
        <v>42</v>
      </c>
      <c r="B88">
        <f t="shared" si="6"/>
        <v>3</v>
      </c>
      <c r="C88" t="s">
        <v>24</v>
      </c>
      <c r="D88" s="1">
        <v>43921</v>
      </c>
      <c r="E88">
        <v>0</v>
      </c>
      <c r="F88">
        <v>242.86</v>
      </c>
      <c r="G88" t="s">
        <v>12</v>
      </c>
      <c r="H88">
        <v>13</v>
      </c>
      <c r="I88" s="1">
        <v>43861</v>
      </c>
      <c r="J88" t="s">
        <v>25</v>
      </c>
      <c r="K88" t="s">
        <v>13</v>
      </c>
      <c r="L88" s="1">
        <v>43927</v>
      </c>
      <c r="M88" s="2">
        <f t="shared" si="7"/>
        <v>6</v>
      </c>
      <c r="N88" s="2">
        <f t="shared" si="8"/>
        <v>1457.16</v>
      </c>
    </row>
    <row r="89" spans="1:14" x14ac:dyDescent="0.35">
      <c r="A89">
        <v>43</v>
      </c>
      <c r="B89">
        <f t="shared" si="6"/>
        <v>3</v>
      </c>
      <c r="C89" t="s">
        <v>26</v>
      </c>
      <c r="D89" s="1">
        <v>43921</v>
      </c>
      <c r="E89">
        <v>0</v>
      </c>
      <c r="F89">
        <v>3781.4</v>
      </c>
      <c r="G89" t="s">
        <v>12</v>
      </c>
      <c r="H89">
        <v>14</v>
      </c>
      <c r="I89" s="1">
        <v>43861</v>
      </c>
      <c r="J89" t="s">
        <v>27</v>
      </c>
      <c r="K89" t="s">
        <v>13</v>
      </c>
      <c r="L89" s="1">
        <v>43927</v>
      </c>
      <c r="M89" s="2">
        <f t="shared" si="7"/>
        <v>6</v>
      </c>
      <c r="N89" s="2">
        <f t="shared" si="8"/>
        <v>22688.400000000001</v>
      </c>
    </row>
    <row r="90" spans="1:14" x14ac:dyDescent="0.35">
      <c r="A90">
        <v>44</v>
      </c>
      <c r="B90">
        <f t="shared" si="6"/>
        <v>1</v>
      </c>
      <c r="C90" t="s">
        <v>28</v>
      </c>
      <c r="D90" s="1">
        <v>43921</v>
      </c>
      <c r="E90">
        <v>0</v>
      </c>
      <c r="F90">
        <v>90.74</v>
      </c>
      <c r="G90" t="s">
        <v>12</v>
      </c>
      <c r="H90">
        <v>15</v>
      </c>
      <c r="I90" s="1">
        <v>43861</v>
      </c>
      <c r="J90" t="s">
        <v>29</v>
      </c>
      <c r="K90" t="s">
        <v>13</v>
      </c>
      <c r="L90" s="1">
        <v>43927</v>
      </c>
      <c r="M90" s="2">
        <f t="shared" si="7"/>
        <v>6</v>
      </c>
      <c r="N90" s="2">
        <f t="shared" si="8"/>
        <v>544.43999999999994</v>
      </c>
    </row>
    <row r="91" spans="1:14" x14ac:dyDescent="0.35">
      <c r="A91">
        <v>45</v>
      </c>
      <c r="B91">
        <f t="shared" si="6"/>
        <v>1</v>
      </c>
      <c r="C91" t="s">
        <v>30</v>
      </c>
      <c r="D91" s="1">
        <v>43921</v>
      </c>
      <c r="E91">
        <v>0</v>
      </c>
      <c r="F91">
        <v>1.1200000000000001</v>
      </c>
      <c r="G91" t="s">
        <v>12</v>
      </c>
      <c r="H91">
        <v>16</v>
      </c>
      <c r="I91" s="1">
        <v>43861</v>
      </c>
      <c r="J91" t="s">
        <v>31</v>
      </c>
      <c r="K91" t="s">
        <v>13</v>
      </c>
      <c r="L91" s="1">
        <v>43927</v>
      </c>
      <c r="M91" s="2">
        <f t="shared" si="7"/>
        <v>6</v>
      </c>
      <c r="N91" s="2">
        <f t="shared" si="8"/>
        <v>6.7200000000000006</v>
      </c>
    </row>
    <row r="92" spans="1:14" x14ac:dyDescent="0.35">
      <c r="A92">
        <v>46</v>
      </c>
      <c r="B92">
        <f t="shared" si="6"/>
        <v>1</v>
      </c>
      <c r="C92" t="s">
        <v>32</v>
      </c>
      <c r="D92" s="1">
        <v>43921</v>
      </c>
      <c r="E92">
        <v>0</v>
      </c>
      <c r="F92">
        <v>10614.66</v>
      </c>
      <c r="G92" t="s">
        <v>12</v>
      </c>
      <c r="H92">
        <v>21</v>
      </c>
      <c r="I92" s="1">
        <v>43861</v>
      </c>
      <c r="J92" t="s">
        <v>33</v>
      </c>
      <c r="K92" t="s">
        <v>13</v>
      </c>
      <c r="L92" s="1">
        <v>43927</v>
      </c>
      <c r="M92" s="2">
        <f t="shared" si="7"/>
        <v>6</v>
      </c>
      <c r="N92" s="2">
        <f t="shared" si="8"/>
        <v>63687.96</v>
      </c>
    </row>
    <row r="93" spans="1:14" x14ac:dyDescent="0.35">
      <c r="A93">
        <v>47</v>
      </c>
      <c r="B93">
        <f t="shared" si="6"/>
        <v>1</v>
      </c>
      <c r="C93" t="s">
        <v>34</v>
      </c>
      <c r="D93" s="1">
        <v>43921</v>
      </c>
      <c r="E93">
        <v>0</v>
      </c>
      <c r="F93">
        <v>4719.5200000000004</v>
      </c>
      <c r="G93" t="s">
        <v>12</v>
      </c>
      <c r="H93">
        <v>22</v>
      </c>
      <c r="I93" s="1">
        <v>43861</v>
      </c>
      <c r="J93" t="s">
        <v>35</v>
      </c>
      <c r="K93" t="s">
        <v>13</v>
      </c>
      <c r="L93" s="1">
        <v>43927</v>
      </c>
      <c r="M93" s="2">
        <f t="shared" si="7"/>
        <v>6</v>
      </c>
      <c r="N93" s="2">
        <f t="shared" si="8"/>
        <v>28317.120000000003</v>
      </c>
    </row>
    <row r="94" spans="1:14" x14ac:dyDescent="0.35">
      <c r="A94">
        <v>48</v>
      </c>
      <c r="B94">
        <f t="shared" si="6"/>
        <v>1</v>
      </c>
      <c r="C94" t="s">
        <v>36</v>
      </c>
      <c r="D94" s="1">
        <v>43921</v>
      </c>
      <c r="E94">
        <v>0</v>
      </c>
      <c r="F94">
        <v>458.79</v>
      </c>
      <c r="G94" t="s">
        <v>12</v>
      </c>
      <c r="H94">
        <v>23</v>
      </c>
      <c r="I94" s="1">
        <v>43861</v>
      </c>
      <c r="J94" t="s">
        <v>37</v>
      </c>
      <c r="K94" t="s">
        <v>13</v>
      </c>
      <c r="L94" s="1">
        <v>43927</v>
      </c>
      <c r="M94" s="2">
        <f t="shared" si="7"/>
        <v>6</v>
      </c>
      <c r="N94" s="2">
        <f t="shared" si="8"/>
        <v>2752.7400000000002</v>
      </c>
    </row>
    <row r="95" spans="1:14" x14ac:dyDescent="0.35">
      <c r="A95">
        <v>49</v>
      </c>
      <c r="B95">
        <f t="shared" si="6"/>
        <v>1</v>
      </c>
      <c r="C95" t="s">
        <v>38</v>
      </c>
      <c r="D95" s="1">
        <v>43921</v>
      </c>
      <c r="E95">
        <v>0</v>
      </c>
      <c r="F95">
        <v>401.98</v>
      </c>
      <c r="G95" t="s">
        <v>12</v>
      </c>
      <c r="H95">
        <v>24</v>
      </c>
      <c r="I95" s="1">
        <v>43861</v>
      </c>
      <c r="J95" t="s">
        <v>39</v>
      </c>
      <c r="K95" t="s">
        <v>13</v>
      </c>
      <c r="L95" s="1">
        <v>43927</v>
      </c>
      <c r="M95" s="2">
        <f t="shared" si="7"/>
        <v>6</v>
      </c>
      <c r="N95" s="2">
        <f t="shared" si="8"/>
        <v>2411.88</v>
      </c>
    </row>
    <row r="96" spans="1:14" x14ac:dyDescent="0.35">
      <c r="A96">
        <v>63</v>
      </c>
      <c r="B96">
        <f t="shared" si="6"/>
        <v>1</v>
      </c>
      <c r="C96" t="s">
        <v>40</v>
      </c>
      <c r="D96" s="1">
        <v>43921</v>
      </c>
      <c r="E96">
        <v>0</v>
      </c>
      <c r="F96">
        <v>4093.76</v>
      </c>
      <c r="G96" t="s">
        <v>12</v>
      </c>
      <c r="H96">
        <v>91</v>
      </c>
      <c r="I96" s="1">
        <v>43889</v>
      </c>
      <c r="J96" t="s">
        <v>41</v>
      </c>
      <c r="K96" t="s">
        <v>13</v>
      </c>
      <c r="L96" s="1">
        <v>43927</v>
      </c>
      <c r="M96" s="2">
        <f t="shared" si="7"/>
        <v>6</v>
      </c>
      <c r="N96" s="2">
        <f t="shared" si="8"/>
        <v>24562.560000000001</v>
      </c>
    </row>
    <row r="97" spans="1:14" x14ac:dyDescent="0.35">
      <c r="A97">
        <v>64</v>
      </c>
      <c r="B97">
        <f t="shared" si="6"/>
        <v>2</v>
      </c>
      <c r="C97" t="s">
        <v>42</v>
      </c>
      <c r="D97" s="1">
        <v>43921</v>
      </c>
      <c r="E97">
        <v>0</v>
      </c>
      <c r="F97">
        <v>10.119999999999999</v>
      </c>
      <c r="G97" t="s">
        <v>12</v>
      </c>
      <c r="H97">
        <v>92</v>
      </c>
      <c r="I97" s="1">
        <v>43889</v>
      </c>
      <c r="J97" t="s">
        <v>43</v>
      </c>
      <c r="K97" t="s">
        <v>13</v>
      </c>
      <c r="L97" s="1">
        <v>43927</v>
      </c>
      <c r="M97" s="2">
        <f t="shared" si="7"/>
        <v>6</v>
      </c>
      <c r="N97" s="2">
        <f t="shared" si="8"/>
        <v>60.72</v>
      </c>
    </row>
    <row r="98" spans="1:14" x14ac:dyDescent="0.35">
      <c r="A98">
        <v>65</v>
      </c>
      <c r="B98">
        <f t="shared" si="6"/>
        <v>2</v>
      </c>
      <c r="C98" t="s">
        <v>44</v>
      </c>
      <c r="D98" s="1">
        <v>43921</v>
      </c>
      <c r="E98">
        <v>0</v>
      </c>
      <c r="F98">
        <v>1909.72</v>
      </c>
      <c r="G98" t="s">
        <v>12</v>
      </c>
      <c r="H98">
        <v>93</v>
      </c>
      <c r="I98" s="1">
        <v>43889</v>
      </c>
      <c r="J98" t="s">
        <v>45</v>
      </c>
      <c r="K98" t="s">
        <v>13</v>
      </c>
      <c r="L98" s="1">
        <v>43927</v>
      </c>
      <c r="M98" s="2">
        <f t="shared" si="7"/>
        <v>6</v>
      </c>
      <c r="N98" s="2">
        <f t="shared" si="8"/>
        <v>11458.32</v>
      </c>
    </row>
    <row r="99" spans="1:14" x14ac:dyDescent="0.35">
      <c r="A99">
        <v>66</v>
      </c>
      <c r="B99">
        <f t="shared" ref="B99:B130" si="9">COUNTIF($C$2:$C$480,C99)</f>
        <v>1</v>
      </c>
      <c r="C99" t="s">
        <v>46</v>
      </c>
      <c r="D99" s="1">
        <v>43921</v>
      </c>
      <c r="E99">
        <v>0</v>
      </c>
      <c r="F99">
        <v>1958.16</v>
      </c>
      <c r="G99" t="s">
        <v>12</v>
      </c>
      <c r="H99">
        <v>94</v>
      </c>
      <c r="I99" s="1">
        <v>43889</v>
      </c>
      <c r="J99" t="s">
        <v>47</v>
      </c>
      <c r="K99" t="s">
        <v>13</v>
      </c>
      <c r="L99" s="1">
        <v>43927</v>
      </c>
      <c r="M99" s="2">
        <f t="shared" ref="M99:M130" si="10">+L99-D99</f>
        <v>6</v>
      </c>
      <c r="N99" s="2">
        <f t="shared" ref="N99:N130" si="11">+M99*F99</f>
        <v>11748.960000000001</v>
      </c>
    </row>
    <row r="100" spans="1:14" x14ac:dyDescent="0.35">
      <c r="A100">
        <v>67</v>
      </c>
      <c r="B100">
        <f t="shared" si="9"/>
        <v>1</v>
      </c>
      <c r="C100" t="s">
        <v>48</v>
      </c>
      <c r="D100" s="1">
        <v>43921</v>
      </c>
      <c r="E100">
        <v>0</v>
      </c>
      <c r="F100">
        <v>56.12</v>
      </c>
      <c r="G100" t="s">
        <v>12</v>
      </c>
      <c r="H100">
        <v>95</v>
      </c>
      <c r="I100" s="1">
        <v>43889</v>
      </c>
      <c r="J100" t="s">
        <v>49</v>
      </c>
      <c r="K100" t="s">
        <v>13</v>
      </c>
      <c r="L100" s="1">
        <v>43927</v>
      </c>
      <c r="M100" s="2">
        <f t="shared" si="10"/>
        <v>6</v>
      </c>
      <c r="N100" s="2">
        <f t="shared" si="11"/>
        <v>336.71999999999997</v>
      </c>
    </row>
    <row r="101" spans="1:14" x14ac:dyDescent="0.35">
      <c r="A101">
        <v>68</v>
      </c>
      <c r="B101">
        <f t="shared" si="9"/>
        <v>1</v>
      </c>
      <c r="C101" t="s">
        <v>50</v>
      </c>
      <c r="D101" s="1">
        <v>43921</v>
      </c>
      <c r="E101">
        <v>0</v>
      </c>
      <c r="F101">
        <v>2.25</v>
      </c>
      <c r="G101" t="s">
        <v>12</v>
      </c>
      <c r="H101">
        <v>96</v>
      </c>
      <c r="I101" s="1">
        <v>43889</v>
      </c>
      <c r="J101" t="s">
        <v>51</v>
      </c>
      <c r="K101" t="s">
        <v>13</v>
      </c>
      <c r="L101" s="1">
        <v>43927</v>
      </c>
      <c r="M101" s="2">
        <f t="shared" si="10"/>
        <v>6</v>
      </c>
      <c r="N101" s="2">
        <f t="shared" si="11"/>
        <v>13.5</v>
      </c>
    </row>
    <row r="102" spans="1:14" x14ac:dyDescent="0.35">
      <c r="A102">
        <v>69</v>
      </c>
      <c r="B102">
        <f t="shared" si="9"/>
        <v>1</v>
      </c>
      <c r="C102" t="s">
        <v>52</v>
      </c>
      <c r="D102" s="1">
        <v>43921</v>
      </c>
      <c r="E102">
        <v>0</v>
      </c>
      <c r="F102">
        <v>702.81</v>
      </c>
      <c r="G102" t="s">
        <v>12</v>
      </c>
      <c r="H102">
        <v>97</v>
      </c>
      <c r="I102" s="1">
        <v>43889</v>
      </c>
      <c r="J102" t="s">
        <v>53</v>
      </c>
      <c r="K102" t="s">
        <v>13</v>
      </c>
      <c r="L102" s="1">
        <v>43927</v>
      </c>
      <c r="M102" s="2">
        <f t="shared" si="10"/>
        <v>6</v>
      </c>
      <c r="N102" s="2">
        <f t="shared" si="11"/>
        <v>4216.8599999999997</v>
      </c>
    </row>
    <row r="103" spans="1:14" x14ac:dyDescent="0.35">
      <c r="A103">
        <v>70</v>
      </c>
      <c r="B103">
        <f t="shared" si="9"/>
        <v>2</v>
      </c>
      <c r="C103" t="s">
        <v>54</v>
      </c>
      <c r="D103" s="1">
        <v>43921</v>
      </c>
      <c r="E103">
        <v>0</v>
      </c>
      <c r="F103">
        <v>79.87</v>
      </c>
      <c r="G103" t="s">
        <v>12</v>
      </c>
      <c r="H103">
        <v>98</v>
      </c>
      <c r="I103" s="1">
        <v>43889</v>
      </c>
      <c r="J103" t="s">
        <v>55</v>
      </c>
      <c r="K103" t="s">
        <v>13</v>
      </c>
      <c r="L103" s="1">
        <v>43927</v>
      </c>
      <c r="M103" s="2">
        <f t="shared" si="10"/>
        <v>6</v>
      </c>
      <c r="N103" s="2">
        <f t="shared" si="11"/>
        <v>479.22</v>
      </c>
    </row>
    <row r="104" spans="1:14" x14ac:dyDescent="0.35">
      <c r="A104">
        <v>71</v>
      </c>
      <c r="B104">
        <f t="shared" si="9"/>
        <v>1</v>
      </c>
      <c r="C104" t="s">
        <v>56</v>
      </c>
      <c r="D104" s="1">
        <v>43921</v>
      </c>
      <c r="E104">
        <v>0</v>
      </c>
      <c r="F104">
        <v>35.9</v>
      </c>
      <c r="G104" t="s">
        <v>12</v>
      </c>
      <c r="H104">
        <v>99</v>
      </c>
      <c r="I104" s="1">
        <v>43889</v>
      </c>
      <c r="J104" t="s">
        <v>57</v>
      </c>
      <c r="K104" t="s">
        <v>13</v>
      </c>
      <c r="L104" s="1">
        <v>43927</v>
      </c>
      <c r="M104" s="2">
        <f t="shared" si="10"/>
        <v>6</v>
      </c>
      <c r="N104" s="2">
        <f t="shared" si="11"/>
        <v>215.39999999999998</v>
      </c>
    </row>
    <row r="105" spans="1:14" x14ac:dyDescent="0.35">
      <c r="A105">
        <v>72</v>
      </c>
      <c r="B105">
        <f t="shared" si="9"/>
        <v>1</v>
      </c>
      <c r="C105" t="s">
        <v>58</v>
      </c>
      <c r="D105" s="1">
        <v>43921</v>
      </c>
      <c r="E105">
        <v>0</v>
      </c>
      <c r="F105">
        <v>2340.02</v>
      </c>
      <c r="G105" t="s">
        <v>12</v>
      </c>
      <c r="H105">
        <v>100</v>
      </c>
      <c r="I105" s="1">
        <v>43889</v>
      </c>
      <c r="J105" t="s">
        <v>59</v>
      </c>
      <c r="K105" t="s">
        <v>13</v>
      </c>
      <c r="L105" s="1">
        <v>43927</v>
      </c>
      <c r="M105" s="2">
        <f t="shared" si="10"/>
        <v>6</v>
      </c>
      <c r="N105" s="2">
        <f t="shared" si="11"/>
        <v>14040.119999999999</v>
      </c>
    </row>
    <row r="106" spans="1:14" x14ac:dyDescent="0.35">
      <c r="A106">
        <v>73</v>
      </c>
      <c r="B106">
        <f t="shared" si="9"/>
        <v>1</v>
      </c>
      <c r="C106" t="s">
        <v>60</v>
      </c>
      <c r="D106" s="1">
        <v>43921</v>
      </c>
      <c r="E106">
        <v>0</v>
      </c>
      <c r="F106">
        <v>1.1200000000000001</v>
      </c>
      <c r="G106" t="s">
        <v>12</v>
      </c>
      <c r="H106">
        <v>101</v>
      </c>
      <c r="I106" s="1">
        <v>43889</v>
      </c>
      <c r="J106" t="s">
        <v>61</v>
      </c>
      <c r="K106" t="s">
        <v>13</v>
      </c>
      <c r="L106" s="1">
        <v>43927</v>
      </c>
      <c r="M106" s="2">
        <f t="shared" si="10"/>
        <v>6</v>
      </c>
      <c r="N106" s="2">
        <f t="shared" si="11"/>
        <v>6.7200000000000006</v>
      </c>
    </row>
    <row r="107" spans="1:14" x14ac:dyDescent="0.35">
      <c r="A107">
        <v>74</v>
      </c>
      <c r="B107">
        <f t="shared" si="9"/>
        <v>2</v>
      </c>
      <c r="C107" t="s">
        <v>62</v>
      </c>
      <c r="D107" s="1">
        <v>43921</v>
      </c>
      <c r="E107">
        <v>0</v>
      </c>
      <c r="F107">
        <v>3.37</v>
      </c>
      <c r="G107" t="s">
        <v>12</v>
      </c>
      <c r="H107">
        <v>102</v>
      </c>
      <c r="I107" s="1">
        <v>43889</v>
      </c>
      <c r="J107" t="s">
        <v>63</v>
      </c>
      <c r="K107" t="s">
        <v>13</v>
      </c>
      <c r="L107" s="1">
        <v>43927</v>
      </c>
      <c r="M107" s="2">
        <f t="shared" si="10"/>
        <v>6</v>
      </c>
      <c r="N107" s="2">
        <f t="shared" si="11"/>
        <v>20.22</v>
      </c>
    </row>
    <row r="108" spans="1:14" x14ac:dyDescent="0.35">
      <c r="A108">
        <v>76</v>
      </c>
      <c r="B108">
        <f t="shared" si="9"/>
        <v>1</v>
      </c>
      <c r="C108" t="s">
        <v>65</v>
      </c>
      <c r="D108" s="1">
        <v>43921</v>
      </c>
      <c r="E108">
        <v>0</v>
      </c>
      <c r="F108">
        <v>347.76</v>
      </c>
      <c r="G108" t="s">
        <v>12</v>
      </c>
      <c r="H108">
        <v>104</v>
      </c>
      <c r="I108" s="1">
        <v>43889</v>
      </c>
      <c r="J108" t="s">
        <v>66</v>
      </c>
      <c r="K108" t="s">
        <v>13</v>
      </c>
      <c r="L108" s="1">
        <v>43927</v>
      </c>
      <c r="M108" s="2">
        <f t="shared" si="10"/>
        <v>6</v>
      </c>
      <c r="N108" s="2">
        <f t="shared" si="11"/>
        <v>2086.56</v>
      </c>
    </row>
    <row r="109" spans="1:14" x14ac:dyDescent="0.35">
      <c r="A109">
        <v>77</v>
      </c>
      <c r="B109">
        <f t="shared" si="9"/>
        <v>1</v>
      </c>
      <c r="C109" t="s">
        <v>67</v>
      </c>
      <c r="D109" s="1">
        <v>43921</v>
      </c>
      <c r="E109">
        <v>0</v>
      </c>
      <c r="F109">
        <v>867.09</v>
      </c>
      <c r="G109" t="s">
        <v>12</v>
      </c>
      <c r="H109">
        <v>105</v>
      </c>
      <c r="I109" s="1">
        <v>43889</v>
      </c>
      <c r="J109" t="s">
        <v>68</v>
      </c>
      <c r="K109" t="s">
        <v>13</v>
      </c>
      <c r="L109" s="1">
        <v>43927</v>
      </c>
      <c r="M109" s="2">
        <f t="shared" si="10"/>
        <v>6</v>
      </c>
      <c r="N109" s="2">
        <f t="shared" si="11"/>
        <v>5202.54</v>
      </c>
    </row>
    <row r="110" spans="1:14" x14ac:dyDescent="0.35">
      <c r="A110">
        <v>78</v>
      </c>
      <c r="B110">
        <f t="shared" si="9"/>
        <v>1</v>
      </c>
      <c r="C110" t="s">
        <v>69</v>
      </c>
      <c r="D110" s="1">
        <v>43921</v>
      </c>
      <c r="E110">
        <v>0</v>
      </c>
      <c r="F110">
        <v>52.84</v>
      </c>
      <c r="G110" t="s">
        <v>12</v>
      </c>
      <c r="H110">
        <v>106</v>
      </c>
      <c r="I110" s="1">
        <v>43889</v>
      </c>
      <c r="J110" t="s">
        <v>70</v>
      </c>
      <c r="K110" t="s">
        <v>13</v>
      </c>
      <c r="L110" s="1">
        <v>43927</v>
      </c>
      <c r="M110" s="2">
        <f t="shared" si="10"/>
        <v>6</v>
      </c>
      <c r="N110" s="2">
        <f t="shared" si="11"/>
        <v>317.04000000000002</v>
      </c>
    </row>
    <row r="111" spans="1:14" x14ac:dyDescent="0.35">
      <c r="A111">
        <v>79</v>
      </c>
      <c r="B111">
        <f t="shared" si="9"/>
        <v>1</v>
      </c>
      <c r="C111" t="s">
        <v>71</v>
      </c>
      <c r="D111" s="1">
        <v>43921</v>
      </c>
      <c r="E111">
        <v>0</v>
      </c>
      <c r="F111">
        <v>6674.46</v>
      </c>
      <c r="G111" t="s">
        <v>12</v>
      </c>
      <c r="H111">
        <v>107</v>
      </c>
      <c r="I111" s="1">
        <v>43889</v>
      </c>
      <c r="J111" t="s">
        <v>72</v>
      </c>
      <c r="K111" t="s">
        <v>13</v>
      </c>
      <c r="L111" s="1">
        <v>43927</v>
      </c>
      <c r="M111" s="2">
        <f t="shared" si="10"/>
        <v>6</v>
      </c>
      <c r="N111" s="2">
        <f t="shared" si="11"/>
        <v>40046.76</v>
      </c>
    </row>
    <row r="112" spans="1:14" x14ac:dyDescent="0.35">
      <c r="A112">
        <v>80</v>
      </c>
      <c r="B112">
        <f t="shared" si="9"/>
        <v>1</v>
      </c>
      <c r="C112" t="s">
        <v>73</v>
      </c>
      <c r="D112" s="1">
        <v>43921</v>
      </c>
      <c r="E112">
        <v>0</v>
      </c>
      <c r="F112">
        <v>4942.13</v>
      </c>
      <c r="G112" t="s">
        <v>12</v>
      </c>
      <c r="H112">
        <v>108</v>
      </c>
      <c r="I112" s="1">
        <v>43889</v>
      </c>
      <c r="J112" t="s">
        <v>74</v>
      </c>
      <c r="K112" t="s">
        <v>13</v>
      </c>
      <c r="L112" s="1">
        <v>43927</v>
      </c>
      <c r="M112" s="2">
        <f t="shared" si="10"/>
        <v>6</v>
      </c>
      <c r="N112" s="2">
        <f t="shared" si="11"/>
        <v>29652.78</v>
      </c>
    </row>
    <row r="113" spans="1:14" x14ac:dyDescent="0.35">
      <c r="A113">
        <v>81</v>
      </c>
      <c r="B113">
        <f t="shared" si="9"/>
        <v>1</v>
      </c>
      <c r="C113" t="s">
        <v>75</v>
      </c>
      <c r="D113" s="1">
        <v>43921</v>
      </c>
      <c r="E113">
        <v>0</v>
      </c>
      <c r="F113">
        <v>149.35</v>
      </c>
      <c r="G113" t="s">
        <v>12</v>
      </c>
      <c r="H113">
        <v>109</v>
      </c>
      <c r="I113" s="1">
        <v>43889</v>
      </c>
      <c r="J113" t="s">
        <v>76</v>
      </c>
      <c r="K113" t="s">
        <v>13</v>
      </c>
      <c r="L113" s="1">
        <v>43927</v>
      </c>
      <c r="M113" s="2">
        <f t="shared" si="10"/>
        <v>6</v>
      </c>
      <c r="N113" s="2">
        <f t="shared" si="11"/>
        <v>896.09999999999991</v>
      </c>
    </row>
    <row r="114" spans="1:14" x14ac:dyDescent="0.35">
      <c r="A114">
        <v>82</v>
      </c>
      <c r="B114">
        <f t="shared" si="9"/>
        <v>1</v>
      </c>
      <c r="C114" t="s">
        <v>77</v>
      </c>
      <c r="D114" s="1">
        <v>43921</v>
      </c>
      <c r="E114">
        <v>0</v>
      </c>
      <c r="F114">
        <v>540.98</v>
      </c>
      <c r="G114" t="s">
        <v>12</v>
      </c>
      <c r="H114">
        <v>110</v>
      </c>
      <c r="I114" s="1">
        <v>43889</v>
      </c>
      <c r="J114" t="s">
        <v>78</v>
      </c>
      <c r="K114" t="s">
        <v>13</v>
      </c>
      <c r="L114" s="1">
        <v>43927</v>
      </c>
      <c r="M114" s="2">
        <f t="shared" si="10"/>
        <v>6</v>
      </c>
      <c r="N114" s="2">
        <f t="shared" si="11"/>
        <v>3245.88</v>
      </c>
    </row>
    <row r="115" spans="1:14" x14ac:dyDescent="0.35">
      <c r="A115">
        <v>103</v>
      </c>
      <c r="B115">
        <f t="shared" si="9"/>
        <v>2</v>
      </c>
      <c r="C115" t="s">
        <v>79</v>
      </c>
      <c r="D115" s="1">
        <v>43921</v>
      </c>
      <c r="E115">
        <v>0</v>
      </c>
      <c r="F115">
        <v>3442.76</v>
      </c>
      <c r="G115" t="s">
        <v>12</v>
      </c>
      <c r="H115">
        <v>175</v>
      </c>
      <c r="I115" s="1">
        <v>43921</v>
      </c>
      <c r="J115" t="s">
        <v>80</v>
      </c>
      <c r="K115" t="s">
        <v>13</v>
      </c>
      <c r="L115" s="1">
        <v>43927</v>
      </c>
      <c r="M115" s="2">
        <f t="shared" si="10"/>
        <v>6</v>
      </c>
      <c r="N115" s="2">
        <f t="shared" si="11"/>
        <v>20656.560000000001</v>
      </c>
    </row>
    <row r="116" spans="1:14" x14ac:dyDescent="0.35">
      <c r="A116">
        <v>104</v>
      </c>
      <c r="B116">
        <f t="shared" si="9"/>
        <v>1</v>
      </c>
      <c r="C116" t="s">
        <v>81</v>
      </c>
      <c r="D116" s="1">
        <v>43921</v>
      </c>
      <c r="E116">
        <v>0</v>
      </c>
      <c r="F116">
        <v>71.959999999999994</v>
      </c>
      <c r="G116" t="s">
        <v>12</v>
      </c>
      <c r="H116">
        <v>176</v>
      </c>
      <c r="I116" s="1">
        <v>43921</v>
      </c>
      <c r="J116" t="s">
        <v>82</v>
      </c>
      <c r="K116" t="s">
        <v>13</v>
      </c>
      <c r="L116" s="1">
        <v>43927</v>
      </c>
      <c r="M116" s="2">
        <f t="shared" si="10"/>
        <v>6</v>
      </c>
      <c r="N116" s="2">
        <f t="shared" si="11"/>
        <v>431.76</v>
      </c>
    </row>
    <row r="117" spans="1:14" x14ac:dyDescent="0.35">
      <c r="A117">
        <v>105</v>
      </c>
      <c r="B117">
        <f t="shared" si="9"/>
        <v>1</v>
      </c>
      <c r="C117" t="s">
        <v>83</v>
      </c>
      <c r="D117" s="1">
        <v>43921</v>
      </c>
      <c r="E117">
        <v>0</v>
      </c>
      <c r="F117">
        <v>4.18</v>
      </c>
      <c r="G117" t="s">
        <v>12</v>
      </c>
      <c r="H117">
        <v>177</v>
      </c>
      <c r="I117" s="1">
        <v>43921</v>
      </c>
      <c r="J117" t="s">
        <v>84</v>
      </c>
      <c r="K117" t="s">
        <v>13</v>
      </c>
      <c r="L117" s="1">
        <v>43927</v>
      </c>
      <c r="M117" s="2">
        <f t="shared" si="10"/>
        <v>6</v>
      </c>
      <c r="N117" s="2">
        <f t="shared" si="11"/>
        <v>25.08</v>
      </c>
    </row>
    <row r="118" spans="1:14" x14ac:dyDescent="0.35">
      <c r="A118">
        <v>106</v>
      </c>
      <c r="B118">
        <f t="shared" si="9"/>
        <v>1</v>
      </c>
      <c r="C118" t="s">
        <v>85</v>
      </c>
      <c r="D118" s="1">
        <v>43921</v>
      </c>
      <c r="E118">
        <v>0</v>
      </c>
      <c r="F118">
        <v>2.25</v>
      </c>
      <c r="G118" t="s">
        <v>12</v>
      </c>
      <c r="H118">
        <v>178</v>
      </c>
      <c r="I118" s="1">
        <v>43921</v>
      </c>
      <c r="J118" t="s">
        <v>86</v>
      </c>
      <c r="K118" t="s">
        <v>13</v>
      </c>
      <c r="L118" s="1">
        <v>43927</v>
      </c>
      <c r="M118" s="2">
        <f t="shared" si="10"/>
        <v>6</v>
      </c>
      <c r="N118" s="2">
        <f t="shared" si="11"/>
        <v>13.5</v>
      </c>
    </row>
    <row r="119" spans="1:14" x14ac:dyDescent="0.35">
      <c r="A119">
        <v>107</v>
      </c>
      <c r="B119">
        <f t="shared" si="9"/>
        <v>1</v>
      </c>
      <c r="C119" t="s">
        <v>87</v>
      </c>
      <c r="D119" s="1">
        <v>43921</v>
      </c>
      <c r="E119">
        <v>0</v>
      </c>
      <c r="F119">
        <v>3.51</v>
      </c>
      <c r="G119" t="s">
        <v>12</v>
      </c>
      <c r="H119">
        <v>179</v>
      </c>
      <c r="I119" s="1">
        <v>43921</v>
      </c>
      <c r="J119" t="s">
        <v>88</v>
      </c>
      <c r="K119" t="s">
        <v>13</v>
      </c>
      <c r="L119" s="1">
        <v>43927</v>
      </c>
      <c r="M119" s="2">
        <f t="shared" si="10"/>
        <v>6</v>
      </c>
      <c r="N119" s="2">
        <f t="shared" si="11"/>
        <v>21.06</v>
      </c>
    </row>
    <row r="120" spans="1:14" x14ac:dyDescent="0.35">
      <c r="A120">
        <v>108</v>
      </c>
      <c r="B120">
        <f t="shared" si="9"/>
        <v>1</v>
      </c>
      <c r="C120" t="s">
        <v>89</v>
      </c>
      <c r="D120" s="1">
        <v>43921</v>
      </c>
      <c r="E120">
        <v>0</v>
      </c>
      <c r="F120">
        <v>440.75</v>
      </c>
      <c r="G120" t="s">
        <v>12</v>
      </c>
      <c r="H120">
        <v>180</v>
      </c>
      <c r="I120" s="1">
        <v>43921</v>
      </c>
      <c r="J120" t="s">
        <v>90</v>
      </c>
      <c r="K120" t="s">
        <v>13</v>
      </c>
      <c r="L120" s="1">
        <v>43927</v>
      </c>
      <c r="M120" s="2">
        <f t="shared" si="10"/>
        <v>6</v>
      </c>
      <c r="N120" s="2">
        <f t="shared" si="11"/>
        <v>2644.5</v>
      </c>
    </row>
    <row r="121" spans="1:14" x14ac:dyDescent="0.35">
      <c r="A121">
        <v>109</v>
      </c>
      <c r="B121">
        <f t="shared" si="9"/>
        <v>1</v>
      </c>
      <c r="C121" t="s">
        <v>91</v>
      </c>
      <c r="D121" s="1">
        <v>43921</v>
      </c>
      <c r="E121">
        <v>0</v>
      </c>
      <c r="F121">
        <v>217</v>
      </c>
      <c r="G121" t="s">
        <v>12</v>
      </c>
      <c r="H121">
        <v>181</v>
      </c>
      <c r="I121" s="1">
        <v>43921</v>
      </c>
      <c r="J121" t="s">
        <v>92</v>
      </c>
      <c r="K121" t="s">
        <v>13</v>
      </c>
      <c r="L121" s="1">
        <v>43927</v>
      </c>
      <c r="M121" s="2">
        <f t="shared" si="10"/>
        <v>6</v>
      </c>
      <c r="N121" s="2">
        <f t="shared" si="11"/>
        <v>1302</v>
      </c>
    </row>
    <row r="122" spans="1:14" x14ac:dyDescent="0.35">
      <c r="A122">
        <v>110</v>
      </c>
      <c r="B122">
        <f t="shared" si="9"/>
        <v>1</v>
      </c>
      <c r="C122" t="s">
        <v>93</v>
      </c>
      <c r="D122" s="1">
        <v>43921</v>
      </c>
      <c r="E122">
        <v>0</v>
      </c>
      <c r="F122">
        <v>1091.3</v>
      </c>
      <c r="G122" t="s">
        <v>12</v>
      </c>
      <c r="H122">
        <v>182</v>
      </c>
      <c r="I122" s="1">
        <v>43921</v>
      </c>
      <c r="J122" t="s">
        <v>94</v>
      </c>
      <c r="K122" t="s">
        <v>13</v>
      </c>
      <c r="L122" s="1">
        <v>43927</v>
      </c>
      <c r="M122" s="2">
        <f t="shared" si="10"/>
        <v>6</v>
      </c>
      <c r="N122" s="2">
        <f t="shared" si="11"/>
        <v>6547.7999999999993</v>
      </c>
    </row>
    <row r="123" spans="1:14" x14ac:dyDescent="0.35">
      <c r="A123">
        <v>111</v>
      </c>
      <c r="B123">
        <f t="shared" si="9"/>
        <v>1</v>
      </c>
      <c r="C123" t="s">
        <v>95</v>
      </c>
      <c r="D123" s="1">
        <v>43921</v>
      </c>
      <c r="E123">
        <v>0</v>
      </c>
      <c r="F123">
        <v>199.01</v>
      </c>
      <c r="G123" t="s">
        <v>12</v>
      </c>
      <c r="H123">
        <v>183</v>
      </c>
      <c r="I123" s="1">
        <v>43921</v>
      </c>
      <c r="J123" t="s">
        <v>96</v>
      </c>
      <c r="K123" t="s">
        <v>13</v>
      </c>
      <c r="L123" s="1">
        <v>43927</v>
      </c>
      <c r="M123" s="2">
        <f t="shared" si="10"/>
        <v>6</v>
      </c>
      <c r="N123" s="2">
        <f t="shared" si="11"/>
        <v>1194.06</v>
      </c>
    </row>
    <row r="124" spans="1:14" x14ac:dyDescent="0.35">
      <c r="A124">
        <v>114</v>
      </c>
      <c r="B124">
        <f t="shared" si="9"/>
        <v>1</v>
      </c>
      <c r="C124" t="s">
        <v>99</v>
      </c>
      <c r="D124" s="1">
        <v>43921</v>
      </c>
      <c r="E124">
        <v>0</v>
      </c>
      <c r="F124">
        <v>2973.32</v>
      </c>
      <c r="G124" t="s">
        <v>12</v>
      </c>
      <c r="H124">
        <v>208</v>
      </c>
      <c r="I124" s="1">
        <v>43921</v>
      </c>
      <c r="J124" t="s">
        <v>100</v>
      </c>
      <c r="K124" t="s">
        <v>13</v>
      </c>
      <c r="L124" s="1">
        <v>43927</v>
      </c>
      <c r="M124" s="2">
        <f t="shared" si="10"/>
        <v>6</v>
      </c>
      <c r="N124" s="2">
        <f t="shared" si="11"/>
        <v>17839.920000000002</v>
      </c>
    </row>
    <row r="125" spans="1:14" x14ac:dyDescent="0.35">
      <c r="A125">
        <v>115</v>
      </c>
      <c r="B125">
        <f t="shared" si="9"/>
        <v>1</v>
      </c>
      <c r="C125" t="s">
        <v>101</v>
      </c>
      <c r="D125" s="1">
        <v>43921</v>
      </c>
      <c r="E125">
        <v>0</v>
      </c>
      <c r="F125">
        <v>15551.85</v>
      </c>
      <c r="G125" t="s">
        <v>12</v>
      </c>
      <c r="H125">
        <v>209</v>
      </c>
      <c r="I125" s="1">
        <v>43921</v>
      </c>
      <c r="J125" t="s">
        <v>102</v>
      </c>
      <c r="K125" t="s">
        <v>13</v>
      </c>
      <c r="L125" s="1">
        <v>43927</v>
      </c>
      <c r="M125" s="2">
        <f t="shared" si="10"/>
        <v>6</v>
      </c>
      <c r="N125" s="2">
        <f t="shared" si="11"/>
        <v>93311.1</v>
      </c>
    </row>
    <row r="126" spans="1:14" x14ac:dyDescent="0.35">
      <c r="A126">
        <v>116</v>
      </c>
      <c r="B126">
        <f t="shared" si="9"/>
        <v>1</v>
      </c>
      <c r="C126" t="s">
        <v>103</v>
      </c>
      <c r="D126" s="1">
        <v>43921</v>
      </c>
      <c r="E126">
        <v>0</v>
      </c>
      <c r="F126">
        <v>193.03</v>
      </c>
      <c r="G126" t="s">
        <v>12</v>
      </c>
      <c r="H126">
        <v>210</v>
      </c>
      <c r="I126" s="1">
        <v>43921</v>
      </c>
      <c r="J126" t="s">
        <v>104</v>
      </c>
      <c r="K126" t="s">
        <v>13</v>
      </c>
      <c r="L126" s="1">
        <v>43927</v>
      </c>
      <c r="M126" s="2">
        <f t="shared" si="10"/>
        <v>6</v>
      </c>
      <c r="N126" s="2">
        <f t="shared" si="11"/>
        <v>1158.18</v>
      </c>
    </row>
    <row r="127" spans="1:14" x14ac:dyDescent="0.35">
      <c r="A127">
        <v>117</v>
      </c>
      <c r="B127">
        <f t="shared" si="9"/>
        <v>2</v>
      </c>
      <c r="C127" t="s">
        <v>105</v>
      </c>
      <c r="D127" s="1">
        <v>43921</v>
      </c>
      <c r="E127">
        <v>0</v>
      </c>
      <c r="F127">
        <v>343.97</v>
      </c>
      <c r="G127" t="s">
        <v>12</v>
      </c>
      <c r="H127">
        <v>211</v>
      </c>
      <c r="I127" s="1">
        <v>43921</v>
      </c>
      <c r="J127" t="s">
        <v>106</v>
      </c>
      <c r="K127" t="s">
        <v>13</v>
      </c>
      <c r="L127" s="1">
        <v>43927</v>
      </c>
      <c r="M127" s="2">
        <f t="shared" si="10"/>
        <v>6</v>
      </c>
      <c r="N127" s="2">
        <f t="shared" si="11"/>
        <v>2063.8200000000002</v>
      </c>
    </row>
    <row r="128" spans="1:14" x14ac:dyDescent="0.35">
      <c r="A128">
        <v>720</v>
      </c>
      <c r="B128">
        <f t="shared" si="9"/>
        <v>1</v>
      </c>
      <c r="C128" t="s">
        <v>638</v>
      </c>
      <c r="D128" s="1">
        <v>43942</v>
      </c>
      <c r="E128">
        <v>0</v>
      </c>
      <c r="F128">
        <v>123.38</v>
      </c>
      <c r="G128" t="s">
        <v>12</v>
      </c>
      <c r="H128">
        <v>40689</v>
      </c>
      <c r="I128" s="1">
        <v>43927</v>
      </c>
      <c r="J128" t="s">
        <v>639</v>
      </c>
      <c r="K128" t="s">
        <v>617</v>
      </c>
      <c r="L128" s="1">
        <v>43931</v>
      </c>
      <c r="M128" s="2">
        <f t="shared" si="10"/>
        <v>-11</v>
      </c>
      <c r="N128" s="2">
        <f t="shared" si="11"/>
        <v>-1357.1799999999998</v>
      </c>
    </row>
    <row r="129" spans="1:14" x14ac:dyDescent="0.35">
      <c r="A129">
        <v>274</v>
      </c>
      <c r="B129">
        <f t="shared" si="9"/>
        <v>1</v>
      </c>
      <c r="C129" t="s">
        <v>234</v>
      </c>
      <c r="D129" s="1">
        <v>43934</v>
      </c>
      <c r="E129">
        <v>0</v>
      </c>
      <c r="F129">
        <v>12413.1</v>
      </c>
      <c r="G129" t="s">
        <v>12</v>
      </c>
      <c r="H129">
        <v>18</v>
      </c>
      <c r="I129" s="1">
        <v>43903</v>
      </c>
      <c r="J129" t="s">
        <v>235</v>
      </c>
      <c r="K129" t="s">
        <v>230</v>
      </c>
      <c r="L129" s="1">
        <v>43934</v>
      </c>
      <c r="M129" s="2">
        <f t="shared" si="10"/>
        <v>0</v>
      </c>
      <c r="N129" s="2">
        <f t="shared" si="11"/>
        <v>0</v>
      </c>
    </row>
    <row r="130" spans="1:14" x14ac:dyDescent="0.35">
      <c r="A130">
        <v>1010</v>
      </c>
      <c r="B130">
        <f t="shared" si="9"/>
        <v>1</v>
      </c>
      <c r="C130" t="s">
        <v>909</v>
      </c>
      <c r="D130" s="1">
        <v>43939</v>
      </c>
      <c r="E130">
        <v>0</v>
      </c>
      <c r="F130">
        <v>104.73</v>
      </c>
      <c r="G130" t="s">
        <v>12</v>
      </c>
      <c r="H130">
        <v>210065</v>
      </c>
      <c r="I130" s="1">
        <v>43924</v>
      </c>
      <c r="J130" t="s">
        <v>910</v>
      </c>
      <c r="K130" t="s">
        <v>892</v>
      </c>
      <c r="L130" s="1">
        <v>43935</v>
      </c>
      <c r="M130" s="2">
        <f t="shared" si="10"/>
        <v>-4</v>
      </c>
      <c r="N130" s="2">
        <f t="shared" si="11"/>
        <v>-418.92</v>
      </c>
    </row>
    <row r="131" spans="1:14" x14ac:dyDescent="0.35">
      <c r="A131">
        <v>1011</v>
      </c>
      <c r="B131">
        <f t="shared" ref="B131:B162" si="12">COUNTIF($C$2:$C$480,C131)</f>
        <v>1</v>
      </c>
      <c r="C131" t="s">
        <v>911</v>
      </c>
      <c r="D131" s="1">
        <v>43939</v>
      </c>
      <c r="E131">
        <v>0</v>
      </c>
      <c r="F131">
        <v>55.36</v>
      </c>
      <c r="G131" t="s">
        <v>12</v>
      </c>
      <c r="H131">
        <v>218866</v>
      </c>
      <c r="I131" s="1">
        <v>43924</v>
      </c>
      <c r="J131" t="s">
        <v>912</v>
      </c>
      <c r="K131" t="s">
        <v>892</v>
      </c>
      <c r="L131" s="1">
        <v>43935</v>
      </c>
      <c r="M131" s="2">
        <f t="shared" ref="M131:M162" si="13">+L131-D131</f>
        <v>-4</v>
      </c>
      <c r="N131" s="2">
        <f t="shared" ref="N131:N162" si="14">+M131*F131</f>
        <v>-221.44</v>
      </c>
    </row>
    <row r="132" spans="1:14" x14ac:dyDescent="0.35">
      <c r="A132">
        <v>719</v>
      </c>
      <c r="B132">
        <f t="shared" si="12"/>
        <v>1</v>
      </c>
      <c r="C132" t="s">
        <v>636</v>
      </c>
      <c r="D132" s="1">
        <v>43942</v>
      </c>
      <c r="E132">
        <v>0</v>
      </c>
      <c r="F132">
        <v>53.65</v>
      </c>
      <c r="G132" t="s">
        <v>12</v>
      </c>
      <c r="H132">
        <v>691</v>
      </c>
      <c r="I132" s="1">
        <v>43927</v>
      </c>
      <c r="J132" t="s">
        <v>637</v>
      </c>
      <c r="K132" t="s">
        <v>617</v>
      </c>
      <c r="L132" s="1">
        <v>43935</v>
      </c>
      <c r="M132" s="2">
        <f t="shared" si="13"/>
        <v>-7</v>
      </c>
      <c r="N132" s="2">
        <f t="shared" si="14"/>
        <v>-375.55</v>
      </c>
    </row>
    <row r="133" spans="1:14" x14ac:dyDescent="0.35">
      <c r="A133">
        <v>721</v>
      </c>
      <c r="B133">
        <f t="shared" si="12"/>
        <v>1</v>
      </c>
      <c r="C133" t="s">
        <v>640</v>
      </c>
      <c r="D133" s="1">
        <v>43942</v>
      </c>
      <c r="E133">
        <v>0</v>
      </c>
      <c r="F133">
        <v>133.80000000000001</v>
      </c>
      <c r="G133" t="s">
        <v>12</v>
      </c>
      <c r="H133">
        <v>40690</v>
      </c>
      <c r="I133" s="1">
        <v>43927</v>
      </c>
      <c r="J133" t="s">
        <v>641</v>
      </c>
      <c r="K133" t="s">
        <v>617</v>
      </c>
      <c r="L133" s="1">
        <v>43935</v>
      </c>
      <c r="M133" s="2">
        <f t="shared" si="13"/>
        <v>-7</v>
      </c>
      <c r="N133" s="2">
        <f t="shared" si="14"/>
        <v>-936.60000000000014</v>
      </c>
    </row>
    <row r="134" spans="1:14" x14ac:dyDescent="0.35">
      <c r="A134">
        <v>722</v>
      </c>
      <c r="B134">
        <f t="shared" si="12"/>
        <v>1</v>
      </c>
      <c r="C134" t="s">
        <v>642</v>
      </c>
      <c r="D134" s="1">
        <v>43942</v>
      </c>
      <c r="E134">
        <v>0</v>
      </c>
      <c r="F134">
        <v>61.19</v>
      </c>
      <c r="G134" t="s">
        <v>12</v>
      </c>
      <c r="H134">
        <v>40692</v>
      </c>
      <c r="I134" s="1">
        <v>43927</v>
      </c>
      <c r="J134" t="s">
        <v>643</v>
      </c>
      <c r="K134" t="s">
        <v>617</v>
      </c>
      <c r="L134" s="1">
        <v>43935</v>
      </c>
      <c r="M134" s="2">
        <f t="shared" si="13"/>
        <v>-7</v>
      </c>
      <c r="N134" s="2">
        <f t="shared" si="14"/>
        <v>-428.33</v>
      </c>
    </row>
    <row r="135" spans="1:14" x14ac:dyDescent="0.35">
      <c r="A135">
        <v>723</v>
      </c>
      <c r="B135">
        <f t="shared" si="12"/>
        <v>1</v>
      </c>
      <c r="C135" t="s">
        <v>644</v>
      </c>
      <c r="D135" s="1">
        <v>43942</v>
      </c>
      <c r="E135">
        <v>0</v>
      </c>
      <c r="F135">
        <v>498.55</v>
      </c>
      <c r="G135" t="s">
        <v>12</v>
      </c>
      <c r="H135">
        <v>40693</v>
      </c>
      <c r="I135" s="1">
        <v>43927</v>
      </c>
      <c r="J135" t="s">
        <v>645</v>
      </c>
      <c r="K135" t="s">
        <v>617</v>
      </c>
      <c r="L135" s="1">
        <v>43935</v>
      </c>
      <c r="M135" s="2">
        <f t="shared" si="13"/>
        <v>-7</v>
      </c>
      <c r="N135" s="2">
        <f t="shared" si="14"/>
        <v>-3489.85</v>
      </c>
    </row>
    <row r="136" spans="1:14" x14ac:dyDescent="0.35">
      <c r="A136">
        <v>724</v>
      </c>
      <c r="B136">
        <f t="shared" si="12"/>
        <v>1</v>
      </c>
      <c r="C136" t="s">
        <v>646</v>
      </c>
      <c r="D136" s="1">
        <v>43942</v>
      </c>
      <c r="E136">
        <v>0</v>
      </c>
      <c r="F136">
        <v>886.88</v>
      </c>
      <c r="G136" t="s">
        <v>12</v>
      </c>
      <c r="H136">
        <v>40694</v>
      </c>
      <c r="I136" s="1">
        <v>43927</v>
      </c>
      <c r="J136" t="s">
        <v>647</v>
      </c>
      <c r="K136" t="s">
        <v>617</v>
      </c>
      <c r="L136" s="1">
        <v>43935</v>
      </c>
      <c r="M136" s="2">
        <f t="shared" si="13"/>
        <v>-7</v>
      </c>
      <c r="N136" s="2">
        <f t="shared" si="14"/>
        <v>-6208.16</v>
      </c>
    </row>
    <row r="137" spans="1:14" x14ac:dyDescent="0.35">
      <c r="A137">
        <v>1014</v>
      </c>
      <c r="B137">
        <f t="shared" si="12"/>
        <v>1</v>
      </c>
      <c r="C137" t="s">
        <v>913</v>
      </c>
      <c r="D137" s="1">
        <v>43942</v>
      </c>
      <c r="E137">
        <v>0</v>
      </c>
      <c r="F137">
        <v>103.82</v>
      </c>
      <c r="G137" t="s">
        <v>12</v>
      </c>
      <c r="H137">
        <v>454865</v>
      </c>
      <c r="I137" s="1">
        <v>43927</v>
      </c>
      <c r="J137" t="s">
        <v>914</v>
      </c>
      <c r="K137" t="s">
        <v>892</v>
      </c>
      <c r="L137" s="1">
        <v>43935</v>
      </c>
      <c r="M137" s="2">
        <f t="shared" si="13"/>
        <v>-7</v>
      </c>
      <c r="N137" s="2">
        <f t="shared" si="14"/>
        <v>-726.74</v>
      </c>
    </row>
    <row r="138" spans="1:14" x14ac:dyDescent="0.35">
      <c r="A138">
        <v>841</v>
      </c>
      <c r="B138">
        <f t="shared" si="12"/>
        <v>3</v>
      </c>
      <c r="C138" t="s">
        <v>419</v>
      </c>
      <c r="D138" s="1">
        <v>43966</v>
      </c>
      <c r="E138">
        <v>0</v>
      </c>
      <c r="F138">
        <v>737.47</v>
      </c>
      <c r="G138" t="s">
        <v>12</v>
      </c>
      <c r="H138">
        <v>17</v>
      </c>
      <c r="I138" s="1">
        <v>43936</v>
      </c>
      <c r="J138" t="s">
        <v>752</v>
      </c>
      <c r="K138" t="s">
        <v>751</v>
      </c>
      <c r="L138" s="1">
        <v>43936</v>
      </c>
      <c r="M138" s="2">
        <f t="shared" si="13"/>
        <v>-30</v>
      </c>
      <c r="N138" s="2">
        <f t="shared" si="14"/>
        <v>-22124.100000000002</v>
      </c>
    </row>
    <row r="139" spans="1:14" x14ac:dyDescent="0.35">
      <c r="A139">
        <v>907</v>
      </c>
      <c r="B139">
        <f t="shared" si="12"/>
        <v>3</v>
      </c>
      <c r="C139" t="s">
        <v>11</v>
      </c>
      <c r="D139" s="1">
        <v>43982</v>
      </c>
      <c r="E139">
        <v>0</v>
      </c>
      <c r="F139">
        <v>3318.37</v>
      </c>
      <c r="G139" t="s">
        <v>12</v>
      </c>
      <c r="H139">
        <v>8</v>
      </c>
      <c r="I139" s="1">
        <v>43938</v>
      </c>
      <c r="J139" t="s">
        <v>809</v>
      </c>
      <c r="K139" t="s">
        <v>810</v>
      </c>
      <c r="L139" s="1">
        <v>43938</v>
      </c>
      <c r="M139" s="2">
        <f t="shared" si="13"/>
        <v>-44</v>
      </c>
      <c r="N139" s="2">
        <f t="shared" si="14"/>
        <v>-146008.28</v>
      </c>
    </row>
    <row r="140" spans="1:14" x14ac:dyDescent="0.35">
      <c r="A140">
        <v>417</v>
      </c>
      <c r="B140">
        <f t="shared" si="12"/>
        <v>1</v>
      </c>
      <c r="C140" t="s">
        <v>9</v>
      </c>
      <c r="D140" s="1">
        <v>43915</v>
      </c>
      <c r="E140">
        <v>0</v>
      </c>
      <c r="F140">
        <v>6276.84</v>
      </c>
      <c r="G140" t="s">
        <v>12</v>
      </c>
      <c r="H140">
        <v>34181</v>
      </c>
      <c r="I140" s="1">
        <v>43886</v>
      </c>
      <c r="J140" t="s">
        <v>363</v>
      </c>
      <c r="K140" t="s">
        <v>364</v>
      </c>
      <c r="L140" s="1">
        <v>43942</v>
      </c>
      <c r="M140" s="2">
        <f t="shared" si="13"/>
        <v>27</v>
      </c>
      <c r="N140" s="2">
        <f t="shared" si="14"/>
        <v>169474.68</v>
      </c>
    </row>
    <row r="141" spans="1:14" x14ac:dyDescent="0.35">
      <c r="A141">
        <v>269</v>
      </c>
      <c r="B141">
        <f t="shared" si="12"/>
        <v>4</v>
      </c>
      <c r="C141" t="s">
        <v>17</v>
      </c>
      <c r="D141" s="1">
        <v>43901</v>
      </c>
      <c r="E141">
        <v>0</v>
      </c>
      <c r="F141">
        <v>490.8</v>
      </c>
      <c r="G141" t="s">
        <v>12</v>
      </c>
      <c r="H141">
        <v>8</v>
      </c>
      <c r="I141" s="1">
        <v>43872</v>
      </c>
      <c r="J141" t="s">
        <v>233</v>
      </c>
      <c r="K141" t="s">
        <v>230</v>
      </c>
      <c r="L141" s="1">
        <v>43944</v>
      </c>
      <c r="M141" s="2">
        <f t="shared" si="13"/>
        <v>43</v>
      </c>
      <c r="N141" s="2">
        <f t="shared" si="14"/>
        <v>21104.400000000001</v>
      </c>
    </row>
    <row r="142" spans="1:14" x14ac:dyDescent="0.35">
      <c r="A142">
        <v>949</v>
      </c>
      <c r="B142">
        <f t="shared" si="12"/>
        <v>1</v>
      </c>
      <c r="C142" t="s">
        <v>421</v>
      </c>
      <c r="D142" s="1">
        <v>43902</v>
      </c>
      <c r="E142">
        <v>0</v>
      </c>
      <c r="F142">
        <v>400</v>
      </c>
      <c r="G142" t="s">
        <v>12</v>
      </c>
      <c r="H142">
        <v>44</v>
      </c>
      <c r="I142" s="1">
        <v>43873</v>
      </c>
      <c r="J142" t="s">
        <v>855</v>
      </c>
      <c r="K142" t="s">
        <v>854</v>
      </c>
      <c r="L142" s="1">
        <v>43944</v>
      </c>
      <c r="M142" s="2">
        <f t="shared" si="13"/>
        <v>42</v>
      </c>
      <c r="N142" s="2">
        <f t="shared" si="14"/>
        <v>16800</v>
      </c>
    </row>
    <row r="143" spans="1:14" x14ac:dyDescent="0.35">
      <c r="A143">
        <v>951</v>
      </c>
      <c r="B143">
        <f t="shared" si="12"/>
        <v>2</v>
      </c>
      <c r="C143" t="s">
        <v>357</v>
      </c>
      <c r="D143" s="1">
        <v>43910</v>
      </c>
      <c r="E143">
        <v>0</v>
      </c>
      <c r="F143">
        <v>460</v>
      </c>
      <c r="G143" t="s">
        <v>12</v>
      </c>
      <c r="H143">
        <v>54</v>
      </c>
      <c r="I143" s="1">
        <v>43881</v>
      </c>
      <c r="J143" t="s">
        <v>856</v>
      </c>
      <c r="K143" t="s">
        <v>854</v>
      </c>
      <c r="L143" s="1">
        <v>43944</v>
      </c>
      <c r="M143" s="2">
        <f t="shared" si="13"/>
        <v>34</v>
      </c>
      <c r="N143" s="2">
        <f t="shared" si="14"/>
        <v>15640</v>
      </c>
    </row>
    <row r="144" spans="1:14" x14ac:dyDescent="0.35">
      <c r="A144">
        <v>863</v>
      </c>
      <c r="B144">
        <f t="shared" si="12"/>
        <v>2</v>
      </c>
      <c r="C144" t="s">
        <v>774</v>
      </c>
      <c r="D144" s="1">
        <v>43903</v>
      </c>
      <c r="E144">
        <v>0</v>
      </c>
      <c r="F144">
        <v>1114</v>
      </c>
      <c r="G144" t="s">
        <v>12</v>
      </c>
      <c r="H144">
        <v>69</v>
      </c>
      <c r="I144" s="1">
        <v>43888</v>
      </c>
      <c r="J144" t="s">
        <v>775</v>
      </c>
      <c r="K144" t="s">
        <v>773</v>
      </c>
      <c r="L144" s="1">
        <v>43944</v>
      </c>
      <c r="M144" s="2">
        <f t="shared" si="13"/>
        <v>41</v>
      </c>
      <c r="N144" s="2">
        <f t="shared" si="14"/>
        <v>45674</v>
      </c>
    </row>
    <row r="145" spans="1:14" x14ac:dyDescent="0.35">
      <c r="A145">
        <v>864</v>
      </c>
      <c r="B145">
        <f t="shared" si="12"/>
        <v>1</v>
      </c>
      <c r="C145" t="s">
        <v>776</v>
      </c>
      <c r="D145" s="1">
        <v>43903</v>
      </c>
      <c r="E145">
        <v>0</v>
      </c>
      <c r="F145">
        <v>738.5</v>
      </c>
      <c r="G145" t="s">
        <v>12</v>
      </c>
      <c r="H145">
        <v>70</v>
      </c>
      <c r="I145" s="1">
        <v>43888</v>
      </c>
      <c r="J145" t="s">
        <v>777</v>
      </c>
      <c r="K145" t="s">
        <v>773</v>
      </c>
      <c r="L145" s="1">
        <v>43944</v>
      </c>
      <c r="M145" s="2">
        <f t="shared" si="13"/>
        <v>41</v>
      </c>
      <c r="N145" s="2">
        <f t="shared" si="14"/>
        <v>30278.5</v>
      </c>
    </row>
    <row r="146" spans="1:14" x14ac:dyDescent="0.35">
      <c r="A146">
        <v>542</v>
      </c>
      <c r="B146">
        <f t="shared" si="12"/>
        <v>1</v>
      </c>
      <c r="C146" t="s">
        <v>470</v>
      </c>
      <c r="D146" s="1">
        <v>43921</v>
      </c>
      <c r="E146">
        <v>0</v>
      </c>
      <c r="F146">
        <v>1374.97</v>
      </c>
      <c r="G146" t="s">
        <v>12</v>
      </c>
      <c r="H146">
        <v>17621</v>
      </c>
      <c r="I146" s="1">
        <v>43888</v>
      </c>
      <c r="J146" t="s">
        <v>471</v>
      </c>
      <c r="K146" t="s">
        <v>472</v>
      </c>
      <c r="L146" s="1">
        <v>43944</v>
      </c>
      <c r="M146" s="2">
        <f t="shared" si="13"/>
        <v>23</v>
      </c>
      <c r="N146" s="2">
        <f t="shared" si="14"/>
        <v>31624.31</v>
      </c>
    </row>
    <row r="147" spans="1:14" x14ac:dyDescent="0.35">
      <c r="A147">
        <v>306</v>
      </c>
      <c r="B147">
        <f t="shared" si="12"/>
        <v>1</v>
      </c>
      <c r="C147" t="s">
        <v>257</v>
      </c>
      <c r="D147" s="1">
        <v>43918</v>
      </c>
      <c r="E147">
        <v>0</v>
      </c>
      <c r="F147">
        <v>85</v>
      </c>
      <c r="G147" t="s">
        <v>12</v>
      </c>
      <c r="H147">
        <v>148</v>
      </c>
      <c r="I147" s="1">
        <v>43889</v>
      </c>
      <c r="J147" t="s">
        <v>258</v>
      </c>
      <c r="K147" t="s">
        <v>253</v>
      </c>
      <c r="L147" s="1">
        <v>43944</v>
      </c>
      <c r="M147" s="2">
        <f t="shared" si="13"/>
        <v>26</v>
      </c>
      <c r="N147" s="2">
        <f t="shared" si="14"/>
        <v>2210</v>
      </c>
    </row>
    <row r="148" spans="1:14" x14ac:dyDescent="0.35">
      <c r="A148">
        <v>307</v>
      </c>
      <c r="B148">
        <f t="shared" si="12"/>
        <v>1</v>
      </c>
      <c r="C148" t="s">
        <v>259</v>
      </c>
      <c r="D148" s="1">
        <v>43918</v>
      </c>
      <c r="E148">
        <v>0</v>
      </c>
      <c r="F148">
        <v>85</v>
      </c>
      <c r="G148" t="s">
        <v>12</v>
      </c>
      <c r="H148">
        <v>149</v>
      </c>
      <c r="I148" s="1">
        <v>43889</v>
      </c>
      <c r="J148" t="s">
        <v>260</v>
      </c>
      <c r="K148" t="s">
        <v>253</v>
      </c>
      <c r="L148" s="1">
        <v>43944</v>
      </c>
      <c r="M148" s="2">
        <f t="shared" si="13"/>
        <v>26</v>
      </c>
      <c r="N148" s="2">
        <f t="shared" si="14"/>
        <v>2210</v>
      </c>
    </row>
    <row r="149" spans="1:14" x14ac:dyDescent="0.35">
      <c r="A149">
        <v>1068</v>
      </c>
      <c r="B149">
        <f t="shared" si="12"/>
        <v>1</v>
      </c>
      <c r="C149" t="s">
        <v>966</v>
      </c>
      <c r="D149" s="1">
        <v>43919</v>
      </c>
      <c r="E149">
        <v>0</v>
      </c>
      <c r="F149">
        <v>264</v>
      </c>
      <c r="G149" t="s">
        <v>12</v>
      </c>
      <c r="H149">
        <v>31</v>
      </c>
      <c r="I149" s="1">
        <v>43890</v>
      </c>
      <c r="J149" t="s">
        <v>967</v>
      </c>
      <c r="K149" t="s">
        <v>964</v>
      </c>
      <c r="L149" s="1">
        <v>43944</v>
      </c>
      <c r="M149" s="2">
        <f t="shared" si="13"/>
        <v>25</v>
      </c>
      <c r="N149" s="2">
        <f t="shared" si="14"/>
        <v>6600</v>
      </c>
    </row>
    <row r="150" spans="1:14" x14ac:dyDescent="0.35">
      <c r="A150">
        <v>971</v>
      </c>
      <c r="B150">
        <f t="shared" si="12"/>
        <v>3</v>
      </c>
      <c r="C150" t="s">
        <v>98</v>
      </c>
      <c r="D150" s="1">
        <v>43919</v>
      </c>
      <c r="E150">
        <v>0</v>
      </c>
      <c r="F150">
        <v>548.1</v>
      </c>
      <c r="G150" t="s">
        <v>12</v>
      </c>
      <c r="H150">
        <v>185</v>
      </c>
      <c r="I150" s="1">
        <v>43890</v>
      </c>
      <c r="J150" t="s">
        <v>867</v>
      </c>
      <c r="K150" t="s">
        <v>864</v>
      </c>
      <c r="L150" s="1">
        <v>43944</v>
      </c>
      <c r="M150" s="2">
        <f t="shared" si="13"/>
        <v>25</v>
      </c>
      <c r="N150" s="2">
        <f t="shared" si="14"/>
        <v>13702.5</v>
      </c>
    </row>
    <row r="151" spans="1:14" x14ac:dyDescent="0.35">
      <c r="A151">
        <v>972</v>
      </c>
      <c r="B151">
        <f t="shared" si="12"/>
        <v>1</v>
      </c>
      <c r="C151" t="s">
        <v>868</v>
      </c>
      <c r="D151" s="1">
        <v>43919</v>
      </c>
      <c r="E151">
        <v>0</v>
      </c>
      <c r="F151">
        <v>1225.5999999999999</v>
      </c>
      <c r="G151" t="s">
        <v>12</v>
      </c>
      <c r="H151">
        <v>186</v>
      </c>
      <c r="I151" s="1">
        <v>43890</v>
      </c>
      <c r="J151" t="s">
        <v>869</v>
      </c>
      <c r="K151" t="s">
        <v>864</v>
      </c>
      <c r="L151" s="1">
        <v>43944</v>
      </c>
      <c r="M151" s="2">
        <f t="shared" si="13"/>
        <v>25</v>
      </c>
      <c r="N151" s="2">
        <f t="shared" si="14"/>
        <v>30639.999999999996</v>
      </c>
    </row>
    <row r="152" spans="1:14" x14ac:dyDescent="0.35">
      <c r="A152">
        <v>973</v>
      </c>
      <c r="B152">
        <f t="shared" si="12"/>
        <v>1</v>
      </c>
      <c r="C152" t="s">
        <v>870</v>
      </c>
      <c r="D152" s="1">
        <v>43919</v>
      </c>
      <c r="E152">
        <v>0</v>
      </c>
      <c r="F152">
        <v>971.4</v>
      </c>
      <c r="G152" t="s">
        <v>12</v>
      </c>
      <c r="H152">
        <v>187</v>
      </c>
      <c r="I152" s="1">
        <v>43890</v>
      </c>
      <c r="J152" t="s">
        <v>871</v>
      </c>
      <c r="K152" t="s">
        <v>864</v>
      </c>
      <c r="L152" s="1">
        <v>43944</v>
      </c>
      <c r="M152" s="2">
        <f t="shared" si="13"/>
        <v>25</v>
      </c>
      <c r="N152" s="2">
        <f t="shared" si="14"/>
        <v>24285</v>
      </c>
    </row>
    <row r="153" spans="1:14" x14ac:dyDescent="0.35">
      <c r="A153">
        <v>974</v>
      </c>
      <c r="B153">
        <f t="shared" si="12"/>
        <v>1</v>
      </c>
      <c r="C153" t="s">
        <v>872</v>
      </c>
      <c r="D153" s="1">
        <v>43919</v>
      </c>
      <c r="E153">
        <v>0</v>
      </c>
      <c r="F153">
        <v>347</v>
      </c>
      <c r="G153" t="s">
        <v>12</v>
      </c>
      <c r="H153">
        <v>188</v>
      </c>
      <c r="I153" s="1">
        <v>43890</v>
      </c>
      <c r="J153" t="s">
        <v>873</v>
      </c>
      <c r="K153" t="s">
        <v>864</v>
      </c>
      <c r="L153" s="1">
        <v>43944</v>
      </c>
      <c r="M153" s="2">
        <f t="shared" si="13"/>
        <v>25</v>
      </c>
      <c r="N153" s="2">
        <f t="shared" si="14"/>
        <v>8675</v>
      </c>
    </row>
    <row r="154" spans="1:14" x14ac:dyDescent="0.35">
      <c r="A154">
        <v>975</v>
      </c>
      <c r="B154">
        <f t="shared" si="12"/>
        <v>1</v>
      </c>
      <c r="C154" t="s">
        <v>874</v>
      </c>
      <c r="D154" s="1">
        <v>43919</v>
      </c>
      <c r="E154">
        <v>0</v>
      </c>
      <c r="F154">
        <v>7.2</v>
      </c>
      <c r="G154" t="s">
        <v>12</v>
      </c>
      <c r="H154">
        <v>189</v>
      </c>
      <c r="I154" s="1">
        <v>43890</v>
      </c>
      <c r="J154" t="s">
        <v>875</v>
      </c>
      <c r="K154" t="s">
        <v>864</v>
      </c>
      <c r="L154" s="1">
        <v>43944</v>
      </c>
      <c r="M154" s="2">
        <f t="shared" si="13"/>
        <v>25</v>
      </c>
      <c r="N154" s="2">
        <f t="shared" si="14"/>
        <v>180</v>
      </c>
    </row>
    <row r="155" spans="1:14" x14ac:dyDescent="0.35">
      <c r="A155">
        <v>492</v>
      </c>
      <c r="B155">
        <f t="shared" si="12"/>
        <v>1</v>
      </c>
      <c r="C155" t="s">
        <v>436</v>
      </c>
      <c r="D155" s="1">
        <v>43905</v>
      </c>
      <c r="E155">
        <v>0</v>
      </c>
      <c r="F155">
        <v>525</v>
      </c>
      <c r="G155" t="s">
        <v>12</v>
      </c>
      <c r="H155">
        <v>6822</v>
      </c>
      <c r="I155" s="1">
        <v>43890</v>
      </c>
      <c r="J155" t="s">
        <v>437</v>
      </c>
      <c r="K155" t="s">
        <v>431</v>
      </c>
      <c r="L155" s="1">
        <v>43944</v>
      </c>
      <c r="M155" s="2">
        <f t="shared" si="13"/>
        <v>39</v>
      </c>
      <c r="N155" s="2">
        <f t="shared" si="14"/>
        <v>20475</v>
      </c>
    </row>
    <row r="156" spans="1:14" x14ac:dyDescent="0.35">
      <c r="A156">
        <v>428</v>
      </c>
      <c r="B156">
        <f t="shared" si="12"/>
        <v>1</v>
      </c>
      <c r="C156" t="s">
        <v>370</v>
      </c>
      <c r="D156" s="1">
        <v>43921</v>
      </c>
      <c r="E156">
        <v>0</v>
      </c>
      <c r="F156">
        <v>1810.54</v>
      </c>
      <c r="G156" t="s">
        <v>12</v>
      </c>
      <c r="H156">
        <v>711</v>
      </c>
      <c r="I156" s="1">
        <v>43866</v>
      </c>
      <c r="J156" t="s">
        <v>371</v>
      </c>
      <c r="K156" t="s">
        <v>367</v>
      </c>
      <c r="L156" s="1">
        <v>43948</v>
      </c>
      <c r="M156" s="2">
        <f t="shared" si="13"/>
        <v>27</v>
      </c>
      <c r="N156" s="2">
        <f t="shared" si="14"/>
        <v>48884.58</v>
      </c>
    </row>
    <row r="157" spans="1:14" x14ac:dyDescent="0.35">
      <c r="A157">
        <v>429</v>
      </c>
      <c r="B157">
        <f t="shared" si="12"/>
        <v>1</v>
      </c>
      <c r="C157" t="s">
        <v>372</v>
      </c>
      <c r="D157" s="1">
        <v>43921</v>
      </c>
      <c r="E157">
        <v>0</v>
      </c>
      <c r="F157">
        <v>1300</v>
      </c>
      <c r="G157" t="s">
        <v>12</v>
      </c>
      <c r="H157">
        <v>769</v>
      </c>
      <c r="I157" s="1">
        <v>43871</v>
      </c>
      <c r="J157" t="s">
        <v>373</v>
      </c>
      <c r="K157" t="s">
        <v>367</v>
      </c>
      <c r="L157" s="1">
        <v>43948</v>
      </c>
      <c r="M157" s="2">
        <f t="shared" si="13"/>
        <v>27</v>
      </c>
      <c r="N157" s="2">
        <f t="shared" si="14"/>
        <v>35100</v>
      </c>
    </row>
    <row r="158" spans="1:14" x14ac:dyDescent="0.35">
      <c r="A158">
        <v>623</v>
      </c>
      <c r="B158">
        <f t="shared" si="12"/>
        <v>1</v>
      </c>
      <c r="C158" t="s">
        <v>541</v>
      </c>
      <c r="D158" s="1">
        <v>43982</v>
      </c>
      <c r="E158">
        <v>0</v>
      </c>
      <c r="F158">
        <v>384.52</v>
      </c>
      <c r="G158" t="s">
        <v>482</v>
      </c>
      <c r="H158">
        <v>53248</v>
      </c>
      <c r="I158" s="1">
        <v>43927</v>
      </c>
      <c r="J158" t="s">
        <v>542</v>
      </c>
      <c r="K158" t="s">
        <v>534</v>
      </c>
      <c r="L158" s="1">
        <v>43949</v>
      </c>
      <c r="M158" s="2">
        <f t="shared" si="13"/>
        <v>-33</v>
      </c>
      <c r="N158" s="2">
        <f t="shared" si="14"/>
        <v>-12689.16</v>
      </c>
    </row>
    <row r="159" spans="1:14" x14ac:dyDescent="0.35">
      <c r="A159">
        <v>677</v>
      </c>
      <c r="B159">
        <f t="shared" si="12"/>
        <v>1</v>
      </c>
      <c r="C159" t="s">
        <v>593</v>
      </c>
      <c r="D159" s="1">
        <v>43951</v>
      </c>
      <c r="E159">
        <v>0</v>
      </c>
      <c r="F159">
        <v>478.89</v>
      </c>
      <c r="G159" t="s">
        <v>482</v>
      </c>
      <c r="H159">
        <v>4518</v>
      </c>
      <c r="I159" s="1">
        <v>43894</v>
      </c>
      <c r="J159" t="s">
        <v>594</v>
      </c>
      <c r="K159" t="s">
        <v>588</v>
      </c>
      <c r="L159" s="1">
        <v>43951</v>
      </c>
      <c r="M159" s="2">
        <f t="shared" si="13"/>
        <v>0</v>
      </c>
      <c r="N159" s="2">
        <f t="shared" si="14"/>
        <v>0</v>
      </c>
    </row>
    <row r="160" spans="1:14" x14ac:dyDescent="0.35">
      <c r="A160">
        <v>390</v>
      </c>
      <c r="B160">
        <f t="shared" si="12"/>
        <v>1</v>
      </c>
      <c r="C160" t="s">
        <v>335</v>
      </c>
      <c r="D160" s="1">
        <v>43980</v>
      </c>
      <c r="E160">
        <v>0</v>
      </c>
      <c r="F160">
        <v>472</v>
      </c>
      <c r="G160" t="s">
        <v>12</v>
      </c>
      <c r="H160">
        <v>559</v>
      </c>
      <c r="I160" s="1">
        <v>43950</v>
      </c>
      <c r="J160" t="s">
        <v>336</v>
      </c>
      <c r="K160" t="s">
        <v>337</v>
      </c>
      <c r="L160" s="1">
        <v>43951</v>
      </c>
      <c r="M160" s="2">
        <f t="shared" si="13"/>
        <v>-29</v>
      </c>
      <c r="N160" s="2">
        <f t="shared" si="14"/>
        <v>-13688</v>
      </c>
    </row>
    <row r="161" spans="1:14" x14ac:dyDescent="0.35">
      <c r="A161">
        <v>557</v>
      </c>
      <c r="B161">
        <f t="shared" si="12"/>
        <v>1</v>
      </c>
      <c r="C161" t="s">
        <v>487</v>
      </c>
      <c r="D161" s="1">
        <v>43951</v>
      </c>
      <c r="E161">
        <v>0</v>
      </c>
      <c r="F161">
        <v>7.9</v>
      </c>
      <c r="G161" t="s">
        <v>10</v>
      </c>
      <c r="H161">
        <v>1709</v>
      </c>
      <c r="I161" s="1">
        <v>43951</v>
      </c>
      <c r="J161" t="s">
        <v>489</v>
      </c>
      <c r="K161" t="s">
        <v>488</v>
      </c>
      <c r="L161" s="1">
        <v>43951</v>
      </c>
      <c r="M161" s="2">
        <f t="shared" si="13"/>
        <v>0</v>
      </c>
      <c r="N161" s="2">
        <f t="shared" si="14"/>
        <v>0</v>
      </c>
    </row>
    <row r="162" spans="1:14" x14ac:dyDescent="0.35">
      <c r="A162">
        <v>574</v>
      </c>
      <c r="B162">
        <f t="shared" si="12"/>
        <v>2</v>
      </c>
      <c r="C162" t="s">
        <v>238</v>
      </c>
      <c r="D162" s="1">
        <v>43890</v>
      </c>
      <c r="E162">
        <v>0</v>
      </c>
      <c r="F162">
        <v>6333.34</v>
      </c>
      <c r="G162" t="s">
        <v>10</v>
      </c>
      <c r="H162">
        <v>20</v>
      </c>
      <c r="I162" s="1">
        <v>43860</v>
      </c>
      <c r="J162" t="s">
        <v>506</v>
      </c>
      <c r="K162" t="s">
        <v>505</v>
      </c>
      <c r="L162" s="1">
        <v>43957</v>
      </c>
      <c r="M162" s="2">
        <f t="shared" si="13"/>
        <v>67</v>
      </c>
      <c r="N162" s="2">
        <f t="shared" si="14"/>
        <v>424333.78</v>
      </c>
    </row>
    <row r="163" spans="1:14" x14ac:dyDescent="0.35">
      <c r="A163">
        <v>564</v>
      </c>
      <c r="B163">
        <f t="shared" ref="B163:B194" si="15">COUNTIF($C$2:$C$480,C163)</f>
        <v>1</v>
      </c>
      <c r="C163" t="s">
        <v>496</v>
      </c>
      <c r="D163" s="1">
        <v>43912</v>
      </c>
      <c r="E163">
        <v>0</v>
      </c>
      <c r="F163">
        <v>13.1</v>
      </c>
      <c r="G163" t="s">
        <v>12</v>
      </c>
      <c r="H163">
        <v>10075</v>
      </c>
      <c r="I163" s="1">
        <v>43897</v>
      </c>
      <c r="J163" t="s">
        <v>497</v>
      </c>
      <c r="K163" t="s">
        <v>498</v>
      </c>
      <c r="L163" s="1">
        <v>43957</v>
      </c>
      <c r="M163" s="2">
        <f t="shared" ref="M163:M194" si="16">+L163-D163</f>
        <v>45</v>
      </c>
      <c r="N163" s="2">
        <f t="shared" ref="N163:N194" si="17">+M163*F163</f>
        <v>589.5</v>
      </c>
    </row>
    <row r="164" spans="1:14" x14ac:dyDescent="0.35">
      <c r="A164">
        <v>275</v>
      </c>
      <c r="B164">
        <f t="shared" si="15"/>
        <v>1</v>
      </c>
      <c r="C164" t="s">
        <v>236</v>
      </c>
      <c r="D164" s="1">
        <v>43934</v>
      </c>
      <c r="E164">
        <v>0</v>
      </c>
      <c r="F164">
        <v>75.599999999999994</v>
      </c>
      <c r="G164" t="s">
        <v>12</v>
      </c>
      <c r="H164">
        <v>19</v>
      </c>
      <c r="I164" s="1">
        <v>43903</v>
      </c>
      <c r="J164" t="s">
        <v>237</v>
      </c>
      <c r="K164" t="s">
        <v>230</v>
      </c>
      <c r="L164" s="1">
        <v>43957</v>
      </c>
      <c r="M164" s="2">
        <f t="shared" si="16"/>
        <v>23</v>
      </c>
      <c r="N164" s="2">
        <f t="shared" si="17"/>
        <v>1738.8</v>
      </c>
    </row>
    <row r="165" spans="1:14" x14ac:dyDescent="0.35">
      <c r="A165">
        <v>276</v>
      </c>
      <c r="B165">
        <f t="shared" si="15"/>
        <v>2</v>
      </c>
      <c r="C165" t="s">
        <v>238</v>
      </c>
      <c r="D165" s="1">
        <v>43934</v>
      </c>
      <c r="E165">
        <v>0</v>
      </c>
      <c r="F165">
        <v>4456</v>
      </c>
      <c r="G165" t="s">
        <v>12</v>
      </c>
      <c r="H165">
        <v>20</v>
      </c>
      <c r="I165" s="1">
        <v>43903</v>
      </c>
      <c r="J165" t="s">
        <v>239</v>
      </c>
      <c r="K165" t="s">
        <v>230</v>
      </c>
      <c r="L165" s="1">
        <v>43957</v>
      </c>
      <c r="M165" s="2">
        <f t="shared" si="16"/>
        <v>23</v>
      </c>
      <c r="N165" s="2">
        <f t="shared" si="17"/>
        <v>102488</v>
      </c>
    </row>
    <row r="166" spans="1:14" x14ac:dyDescent="0.35">
      <c r="A166">
        <v>327</v>
      </c>
      <c r="B166">
        <f t="shared" si="15"/>
        <v>1</v>
      </c>
      <c r="C166" t="s">
        <v>276</v>
      </c>
      <c r="D166" s="1">
        <v>43941</v>
      </c>
      <c r="E166">
        <v>0</v>
      </c>
      <c r="F166">
        <v>23.9</v>
      </c>
      <c r="G166" t="s">
        <v>12</v>
      </c>
      <c r="H166">
        <v>406</v>
      </c>
      <c r="I166" s="1">
        <v>43910</v>
      </c>
      <c r="J166" t="s">
        <v>277</v>
      </c>
      <c r="K166" t="s">
        <v>265</v>
      </c>
      <c r="L166" s="1">
        <v>43957</v>
      </c>
      <c r="M166" s="2">
        <f t="shared" si="16"/>
        <v>16</v>
      </c>
      <c r="N166" s="2">
        <f t="shared" si="17"/>
        <v>382.4</v>
      </c>
    </row>
    <row r="167" spans="1:14" x14ac:dyDescent="0.35">
      <c r="A167">
        <v>329</v>
      </c>
      <c r="B167">
        <f t="shared" si="15"/>
        <v>1</v>
      </c>
      <c r="C167" t="s">
        <v>278</v>
      </c>
      <c r="D167" s="1">
        <v>43957</v>
      </c>
      <c r="E167">
        <v>0</v>
      </c>
      <c r="F167">
        <v>284.64999999999998</v>
      </c>
      <c r="G167" t="s">
        <v>12</v>
      </c>
      <c r="H167">
        <v>80527</v>
      </c>
      <c r="I167" s="1">
        <v>43927</v>
      </c>
      <c r="J167" t="s">
        <v>279</v>
      </c>
      <c r="K167" t="s">
        <v>265</v>
      </c>
      <c r="L167" s="1">
        <v>43957</v>
      </c>
      <c r="M167" s="2">
        <f t="shared" si="16"/>
        <v>0</v>
      </c>
      <c r="N167" s="2">
        <f t="shared" si="17"/>
        <v>0</v>
      </c>
    </row>
    <row r="168" spans="1:14" x14ac:dyDescent="0.35">
      <c r="A168">
        <v>820</v>
      </c>
      <c r="B168">
        <f t="shared" si="15"/>
        <v>1</v>
      </c>
      <c r="C168" t="s">
        <v>735</v>
      </c>
      <c r="D168" s="1">
        <v>43965</v>
      </c>
      <c r="E168">
        <v>0</v>
      </c>
      <c r="F168">
        <v>1614.62</v>
      </c>
      <c r="G168" t="s">
        <v>12</v>
      </c>
      <c r="H168">
        <v>89682</v>
      </c>
      <c r="I168" s="1">
        <v>43935</v>
      </c>
      <c r="J168" t="s">
        <v>736</v>
      </c>
      <c r="K168" t="s">
        <v>728</v>
      </c>
      <c r="L168" s="1">
        <v>43957</v>
      </c>
      <c r="M168" s="2">
        <f t="shared" si="16"/>
        <v>-8</v>
      </c>
      <c r="N168" s="2">
        <f t="shared" si="17"/>
        <v>-12916.96</v>
      </c>
    </row>
    <row r="169" spans="1:14" x14ac:dyDescent="0.35">
      <c r="A169">
        <v>392</v>
      </c>
      <c r="B169">
        <f t="shared" si="15"/>
        <v>1</v>
      </c>
      <c r="C169" t="s">
        <v>338</v>
      </c>
      <c r="D169" s="1">
        <v>43986</v>
      </c>
      <c r="E169">
        <v>0</v>
      </c>
      <c r="F169">
        <v>294</v>
      </c>
      <c r="G169" t="s">
        <v>12</v>
      </c>
      <c r="H169">
        <v>617</v>
      </c>
      <c r="I169" s="1">
        <v>43955</v>
      </c>
      <c r="J169" t="s">
        <v>339</v>
      </c>
      <c r="K169" t="s">
        <v>337</v>
      </c>
      <c r="L169" s="1">
        <v>43957</v>
      </c>
      <c r="M169" s="2">
        <f t="shared" si="16"/>
        <v>-29</v>
      </c>
      <c r="N169" s="2">
        <f t="shared" si="17"/>
        <v>-8526</v>
      </c>
    </row>
    <row r="170" spans="1:14" x14ac:dyDescent="0.35">
      <c r="A170">
        <v>818</v>
      </c>
      <c r="B170">
        <f t="shared" si="15"/>
        <v>1</v>
      </c>
      <c r="C170" t="s">
        <v>733</v>
      </c>
      <c r="D170" s="1">
        <v>43937</v>
      </c>
      <c r="E170">
        <v>0</v>
      </c>
      <c r="F170">
        <v>1625.46</v>
      </c>
      <c r="G170" t="s">
        <v>12</v>
      </c>
      <c r="H170">
        <v>1457</v>
      </c>
      <c r="I170" s="1">
        <v>43906</v>
      </c>
      <c r="J170" t="s">
        <v>734</v>
      </c>
      <c r="K170" t="s">
        <v>728</v>
      </c>
      <c r="L170" s="1">
        <v>43967</v>
      </c>
      <c r="M170" s="2">
        <f t="shared" si="16"/>
        <v>30</v>
      </c>
      <c r="N170" s="2">
        <f t="shared" si="17"/>
        <v>48763.8</v>
      </c>
    </row>
    <row r="171" spans="1:14" x14ac:dyDescent="0.35">
      <c r="A171">
        <v>496</v>
      </c>
      <c r="B171">
        <f t="shared" si="15"/>
        <v>1</v>
      </c>
      <c r="C171" t="s">
        <v>440</v>
      </c>
      <c r="D171" s="1">
        <v>43937</v>
      </c>
      <c r="E171">
        <v>0</v>
      </c>
      <c r="F171">
        <v>750</v>
      </c>
      <c r="G171" t="s">
        <v>12</v>
      </c>
      <c r="H171">
        <v>10201</v>
      </c>
      <c r="I171" s="1">
        <v>43922</v>
      </c>
      <c r="J171" t="s">
        <v>441</v>
      </c>
      <c r="K171" t="s">
        <v>431</v>
      </c>
      <c r="L171" s="1">
        <v>43967</v>
      </c>
      <c r="M171" s="2">
        <f t="shared" si="16"/>
        <v>30</v>
      </c>
      <c r="N171" s="2">
        <f t="shared" si="17"/>
        <v>22500</v>
      </c>
    </row>
    <row r="172" spans="1:14" x14ac:dyDescent="0.35">
      <c r="A172">
        <v>1016</v>
      </c>
      <c r="B172">
        <f t="shared" si="15"/>
        <v>1</v>
      </c>
      <c r="C172" t="s">
        <v>915</v>
      </c>
      <c r="D172" s="1">
        <v>43971</v>
      </c>
      <c r="E172">
        <v>0</v>
      </c>
      <c r="F172">
        <v>75.19</v>
      </c>
      <c r="G172" t="s">
        <v>12</v>
      </c>
      <c r="H172">
        <v>2465</v>
      </c>
      <c r="I172" s="1">
        <v>43956</v>
      </c>
      <c r="J172" t="s">
        <v>916</v>
      </c>
      <c r="K172" t="s">
        <v>892</v>
      </c>
      <c r="L172" s="1">
        <v>43969</v>
      </c>
      <c r="M172" s="2">
        <f t="shared" si="16"/>
        <v>-2</v>
      </c>
      <c r="N172" s="2">
        <f t="shared" si="17"/>
        <v>-150.38</v>
      </c>
    </row>
    <row r="173" spans="1:14" x14ac:dyDescent="0.35">
      <c r="A173">
        <v>1017</v>
      </c>
      <c r="B173">
        <f t="shared" si="15"/>
        <v>1</v>
      </c>
      <c r="C173" t="s">
        <v>917</v>
      </c>
      <c r="D173" s="1">
        <v>43971</v>
      </c>
      <c r="E173">
        <v>0</v>
      </c>
      <c r="F173">
        <v>75.42</v>
      </c>
      <c r="G173" t="s">
        <v>12</v>
      </c>
      <c r="H173">
        <v>9465</v>
      </c>
      <c r="I173" s="1">
        <v>43956</v>
      </c>
      <c r="J173" t="s">
        <v>918</v>
      </c>
      <c r="K173" t="s">
        <v>892</v>
      </c>
      <c r="L173" s="1">
        <v>43969</v>
      </c>
      <c r="M173" s="2">
        <f t="shared" si="16"/>
        <v>-2</v>
      </c>
      <c r="N173" s="2">
        <f t="shared" si="17"/>
        <v>-150.84</v>
      </c>
    </row>
    <row r="174" spans="1:14" x14ac:dyDescent="0.35">
      <c r="A174">
        <v>607</v>
      </c>
      <c r="B174">
        <f t="shared" si="15"/>
        <v>1</v>
      </c>
      <c r="C174" t="s">
        <v>526</v>
      </c>
      <c r="D174" s="1">
        <v>43972</v>
      </c>
      <c r="E174">
        <v>0</v>
      </c>
      <c r="F174">
        <v>151.91</v>
      </c>
      <c r="G174" t="s">
        <v>12</v>
      </c>
      <c r="H174">
        <v>74080</v>
      </c>
      <c r="I174" s="1">
        <v>43957</v>
      </c>
      <c r="J174" t="s">
        <v>527</v>
      </c>
      <c r="K174" t="s">
        <v>524</v>
      </c>
      <c r="L174" s="1">
        <v>43969</v>
      </c>
      <c r="M174" s="2">
        <f t="shared" si="16"/>
        <v>-3</v>
      </c>
      <c r="N174" s="2">
        <f t="shared" si="17"/>
        <v>-455.73</v>
      </c>
    </row>
    <row r="175" spans="1:14" x14ac:dyDescent="0.35">
      <c r="A175">
        <v>730</v>
      </c>
      <c r="B175">
        <f t="shared" si="15"/>
        <v>1</v>
      </c>
      <c r="C175" t="s">
        <v>648</v>
      </c>
      <c r="D175" s="1">
        <v>43974</v>
      </c>
      <c r="E175">
        <v>0</v>
      </c>
      <c r="F175">
        <v>1477.65</v>
      </c>
      <c r="G175" t="s">
        <v>12</v>
      </c>
      <c r="H175">
        <v>644</v>
      </c>
      <c r="I175" s="1">
        <v>43959</v>
      </c>
      <c r="J175" t="s">
        <v>649</v>
      </c>
      <c r="K175" t="s">
        <v>617</v>
      </c>
      <c r="L175" s="1">
        <v>43969</v>
      </c>
      <c r="M175" s="2">
        <f t="shared" si="16"/>
        <v>-5</v>
      </c>
      <c r="N175" s="2">
        <f t="shared" si="17"/>
        <v>-7388.25</v>
      </c>
    </row>
    <row r="176" spans="1:14" x14ac:dyDescent="0.35">
      <c r="A176">
        <v>731</v>
      </c>
      <c r="B176">
        <f t="shared" si="15"/>
        <v>1</v>
      </c>
      <c r="C176" t="s">
        <v>650</v>
      </c>
      <c r="D176" s="1">
        <v>43974</v>
      </c>
      <c r="E176">
        <v>0</v>
      </c>
      <c r="F176">
        <v>543.89</v>
      </c>
      <c r="G176" t="s">
        <v>12</v>
      </c>
      <c r="H176">
        <v>645</v>
      </c>
      <c r="I176" s="1">
        <v>43959</v>
      </c>
      <c r="J176" t="s">
        <v>651</v>
      </c>
      <c r="K176" t="s">
        <v>617</v>
      </c>
      <c r="L176" s="1">
        <v>43969</v>
      </c>
      <c r="M176" s="2">
        <f t="shared" si="16"/>
        <v>-5</v>
      </c>
      <c r="N176" s="2">
        <f t="shared" si="17"/>
        <v>-2719.45</v>
      </c>
    </row>
    <row r="177" spans="1:14" x14ac:dyDescent="0.35">
      <c r="A177">
        <v>333</v>
      </c>
      <c r="B177">
        <f t="shared" si="15"/>
        <v>1</v>
      </c>
      <c r="C177" t="s">
        <v>282</v>
      </c>
      <c r="D177" s="1">
        <v>43997</v>
      </c>
      <c r="E177">
        <v>0</v>
      </c>
      <c r="F177">
        <v>158.16999999999999</v>
      </c>
      <c r="G177" t="s">
        <v>12</v>
      </c>
      <c r="H177">
        <v>28418</v>
      </c>
      <c r="I177" s="1">
        <v>43966</v>
      </c>
      <c r="J177" t="s">
        <v>283</v>
      </c>
      <c r="K177" t="s">
        <v>265</v>
      </c>
      <c r="L177" s="1">
        <v>43969</v>
      </c>
      <c r="M177" s="2">
        <f t="shared" si="16"/>
        <v>-28</v>
      </c>
      <c r="N177" s="2">
        <f t="shared" si="17"/>
        <v>-4428.7599999999993</v>
      </c>
    </row>
    <row r="178" spans="1:14" x14ac:dyDescent="0.35">
      <c r="A178">
        <v>331</v>
      </c>
      <c r="B178">
        <f t="shared" si="15"/>
        <v>1</v>
      </c>
      <c r="C178" t="s">
        <v>280</v>
      </c>
      <c r="D178" s="1">
        <v>43971</v>
      </c>
      <c r="E178">
        <v>0</v>
      </c>
      <c r="F178">
        <v>23.9</v>
      </c>
      <c r="G178" t="s">
        <v>12</v>
      </c>
      <c r="H178">
        <v>549</v>
      </c>
      <c r="I178" s="1">
        <v>43941</v>
      </c>
      <c r="J178" t="s">
        <v>281</v>
      </c>
      <c r="K178" t="s">
        <v>265</v>
      </c>
      <c r="L178" s="1">
        <v>43971</v>
      </c>
      <c r="M178" s="2">
        <f t="shared" si="16"/>
        <v>0</v>
      </c>
      <c r="N178" s="2">
        <f t="shared" si="17"/>
        <v>0</v>
      </c>
    </row>
    <row r="179" spans="1:14" x14ac:dyDescent="0.35">
      <c r="A179">
        <v>914</v>
      </c>
      <c r="B179">
        <f t="shared" si="15"/>
        <v>1</v>
      </c>
      <c r="C179" t="s">
        <v>814</v>
      </c>
      <c r="D179" s="1">
        <v>43951</v>
      </c>
      <c r="E179">
        <v>0</v>
      </c>
      <c r="F179">
        <v>37.71</v>
      </c>
      <c r="G179" t="s">
        <v>10</v>
      </c>
      <c r="H179">
        <v>1801</v>
      </c>
      <c r="I179" s="1">
        <v>43951</v>
      </c>
      <c r="J179" t="s">
        <v>815</v>
      </c>
      <c r="K179" t="s">
        <v>816</v>
      </c>
      <c r="L179" s="1">
        <v>43973</v>
      </c>
      <c r="M179" s="2">
        <f t="shared" si="16"/>
        <v>22</v>
      </c>
      <c r="N179" s="2">
        <f t="shared" si="17"/>
        <v>829.62</v>
      </c>
    </row>
    <row r="180" spans="1:14" x14ac:dyDescent="0.35">
      <c r="A180">
        <v>310</v>
      </c>
      <c r="B180">
        <f t="shared" si="15"/>
        <v>1</v>
      </c>
      <c r="C180" t="s">
        <v>64</v>
      </c>
      <c r="D180" s="1">
        <v>44007</v>
      </c>
      <c r="E180">
        <v>0</v>
      </c>
      <c r="F180">
        <v>229.43</v>
      </c>
      <c r="G180" t="s">
        <v>12</v>
      </c>
      <c r="H180">
        <v>103</v>
      </c>
      <c r="I180" s="1">
        <v>43976</v>
      </c>
      <c r="J180" t="s">
        <v>261</v>
      </c>
      <c r="K180" t="s">
        <v>262</v>
      </c>
      <c r="L180" s="1">
        <v>43976</v>
      </c>
      <c r="M180" s="2">
        <f t="shared" si="16"/>
        <v>-31</v>
      </c>
      <c r="N180" s="2">
        <f t="shared" si="17"/>
        <v>-7112.33</v>
      </c>
    </row>
    <row r="181" spans="1:14" x14ac:dyDescent="0.35">
      <c r="A181">
        <v>822</v>
      </c>
      <c r="B181">
        <f t="shared" si="15"/>
        <v>1</v>
      </c>
      <c r="C181" t="s">
        <v>737</v>
      </c>
      <c r="D181" s="1">
        <v>43996</v>
      </c>
      <c r="E181">
        <v>0</v>
      </c>
      <c r="F181">
        <v>186.85</v>
      </c>
      <c r="G181" t="s">
        <v>12</v>
      </c>
      <c r="H181">
        <v>4852</v>
      </c>
      <c r="I181" s="1">
        <v>43965</v>
      </c>
      <c r="J181" t="s">
        <v>738</v>
      </c>
      <c r="K181" t="s">
        <v>728</v>
      </c>
      <c r="L181" s="1">
        <v>43977</v>
      </c>
      <c r="M181" s="2">
        <f t="shared" si="16"/>
        <v>-19</v>
      </c>
      <c r="N181" s="2">
        <f t="shared" si="17"/>
        <v>-3550.15</v>
      </c>
    </row>
    <row r="182" spans="1:14" x14ac:dyDescent="0.35">
      <c r="A182">
        <v>520</v>
      </c>
      <c r="B182">
        <f t="shared" si="15"/>
        <v>2</v>
      </c>
      <c r="C182" t="s">
        <v>155</v>
      </c>
      <c r="D182" s="1">
        <v>43977</v>
      </c>
      <c r="E182">
        <v>0</v>
      </c>
      <c r="F182">
        <v>710.75</v>
      </c>
      <c r="G182" t="s">
        <v>10</v>
      </c>
      <c r="H182">
        <v>484</v>
      </c>
      <c r="I182" s="1">
        <v>43977</v>
      </c>
      <c r="J182" t="s">
        <v>457</v>
      </c>
      <c r="K182" t="s">
        <v>453</v>
      </c>
      <c r="L182" s="1">
        <v>43977</v>
      </c>
      <c r="M182" s="2">
        <f t="shared" si="16"/>
        <v>0</v>
      </c>
      <c r="N182" s="2">
        <f t="shared" si="17"/>
        <v>0</v>
      </c>
    </row>
    <row r="183" spans="1:14" x14ac:dyDescent="0.35">
      <c r="A183">
        <v>521</v>
      </c>
      <c r="B183">
        <f t="shared" si="15"/>
        <v>2</v>
      </c>
      <c r="C183" t="s">
        <v>157</v>
      </c>
      <c r="D183" s="1">
        <v>43977</v>
      </c>
      <c r="E183">
        <v>0</v>
      </c>
      <c r="F183">
        <v>1965.52</v>
      </c>
      <c r="G183" t="s">
        <v>10</v>
      </c>
      <c r="H183">
        <v>485</v>
      </c>
      <c r="I183" s="1">
        <v>43977</v>
      </c>
      <c r="J183" t="s">
        <v>458</v>
      </c>
      <c r="K183" t="s">
        <v>453</v>
      </c>
      <c r="L183" s="1">
        <v>43977</v>
      </c>
      <c r="M183" s="2">
        <f t="shared" si="16"/>
        <v>0</v>
      </c>
      <c r="N183" s="2">
        <f t="shared" si="17"/>
        <v>0</v>
      </c>
    </row>
    <row r="184" spans="1:14" x14ac:dyDescent="0.35">
      <c r="A184">
        <v>625</v>
      </c>
      <c r="B184">
        <f t="shared" si="15"/>
        <v>1</v>
      </c>
      <c r="C184" t="s">
        <v>543</v>
      </c>
      <c r="D184" s="1">
        <v>44012</v>
      </c>
      <c r="E184">
        <v>0</v>
      </c>
      <c r="F184">
        <v>379.47</v>
      </c>
      <c r="G184" t="s">
        <v>482</v>
      </c>
      <c r="H184">
        <v>66631</v>
      </c>
      <c r="I184" s="1">
        <v>43957</v>
      </c>
      <c r="J184" t="s">
        <v>544</v>
      </c>
      <c r="K184" t="s">
        <v>534</v>
      </c>
      <c r="L184" s="1">
        <v>43979</v>
      </c>
      <c r="M184" s="2">
        <f t="shared" si="16"/>
        <v>-33</v>
      </c>
      <c r="N184" s="2">
        <f t="shared" si="17"/>
        <v>-12522.51</v>
      </c>
    </row>
    <row r="185" spans="1:14" x14ac:dyDescent="0.35">
      <c r="A185">
        <v>394</v>
      </c>
      <c r="B185">
        <f t="shared" si="15"/>
        <v>1</v>
      </c>
      <c r="C185" t="s">
        <v>340</v>
      </c>
      <c r="D185" s="1">
        <v>44004</v>
      </c>
      <c r="E185">
        <v>0</v>
      </c>
      <c r="F185">
        <v>132</v>
      </c>
      <c r="G185" t="s">
        <v>12</v>
      </c>
      <c r="H185">
        <v>750</v>
      </c>
      <c r="I185" s="1">
        <v>43973</v>
      </c>
      <c r="J185" t="s">
        <v>341</v>
      </c>
      <c r="K185" t="s">
        <v>337</v>
      </c>
      <c r="L185" s="1">
        <v>43981</v>
      </c>
      <c r="M185" s="2">
        <f t="shared" si="16"/>
        <v>-23</v>
      </c>
      <c r="N185" s="2">
        <f t="shared" si="17"/>
        <v>-3036</v>
      </c>
    </row>
    <row r="186" spans="1:14" x14ac:dyDescent="0.35">
      <c r="A186">
        <v>250</v>
      </c>
      <c r="B186">
        <f t="shared" si="15"/>
        <v>1</v>
      </c>
      <c r="C186" t="s">
        <v>224</v>
      </c>
      <c r="D186" s="1">
        <v>43982</v>
      </c>
      <c r="E186">
        <v>0</v>
      </c>
      <c r="F186">
        <v>47473.19</v>
      </c>
      <c r="G186" t="s">
        <v>12</v>
      </c>
      <c r="H186">
        <v>2223</v>
      </c>
      <c r="I186" s="1">
        <v>43923</v>
      </c>
      <c r="J186" t="s">
        <v>225</v>
      </c>
      <c r="K186" t="s">
        <v>221</v>
      </c>
      <c r="L186" s="1">
        <v>43982</v>
      </c>
      <c r="M186" s="2">
        <f t="shared" si="16"/>
        <v>0</v>
      </c>
      <c r="N186" s="2">
        <f t="shared" si="17"/>
        <v>0</v>
      </c>
    </row>
    <row r="187" spans="1:14" x14ac:dyDescent="0.35">
      <c r="A187">
        <v>560</v>
      </c>
      <c r="B187">
        <f t="shared" si="15"/>
        <v>1</v>
      </c>
      <c r="C187" t="s">
        <v>491</v>
      </c>
      <c r="D187" s="1">
        <v>43982</v>
      </c>
      <c r="E187">
        <v>0</v>
      </c>
      <c r="F187">
        <v>90.16</v>
      </c>
      <c r="G187" t="s">
        <v>10</v>
      </c>
      <c r="H187">
        <v>2105</v>
      </c>
      <c r="I187" s="1">
        <v>43982</v>
      </c>
      <c r="J187" t="s">
        <v>492</v>
      </c>
      <c r="K187" t="s">
        <v>488</v>
      </c>
      <c r="L187" s="1">
        <v>43982</v>
      </c>
      <c r="M187" s="2">
        <f t="shared" si="16"/>
        <v>0</v>
      </c>
      <c r="N187" s="2">
        <f t="shared" si="17"/>
        <v>0</v>
      </c>
    </row>
    <row r="188" spans="1:14" x14ac:dyDescent="0.35">
      <c r="A188">
        <v>561</v>
      </c>
      <c r="B188">
        <f t="shared" si="15"/>
        <v>1</v>
      </c>
      <c r="C188" t="s">
        <v>490</v>
      </c>
      <c r="D188" s="1">
        <v>43982</v>
      </c>
      <c r="E188">
        <v>0</v>
      </c>
      <c r="F188">
        <v>19.84</v>
      </c>
      <c r="G188" t="s">
        <v>10</v>
      </c>
      <c r="H188">
        <v>2106</v>
      </c>
      <c r="I188" s="1">
        <v>43982</v>
      </c>
      <c r="J188" t="s">
        <v>493</v>
      </c>
      <c r="K188" t="s">
        <v>488</v>
      </c>
      <c r="L188" s="1">
        <v>43982</v>
      </c>
      <c r="M188" s="2">
        <f t="shared" si="16"/>
        <v>0</v>
      </c>
      <c r="N188" s="2">
        <f t="shared" si="17"/>
        <v>0</v>
      </c>
    </row>
    <row r="189" spans="1:14" x14ac:dyDescent="0.35">
      <c r="A189">
        <v>679</v>
      </c>
      <c r="B189">
        <f t="shared" si="15"/>
        <v>1</v>
      </c>
      <c r="C189" t="s">
        <v>595</v>
      </c>
      <c r="D189" s="1">
        <v>43982</v>
      </c>
      <c r="E189">
        <v>0</v>
      </c>
      <c r="F189">
        <v>478.89</v>
      </c>
      <c r="G189" t="s">
        <v>482</v>
      </c>
      <c r="H189">
        <v>289562</v>
      </c>
      <c r="I189" s="1">
        <v>43928</v>
      </c>
      <c r="J189" t="s">
        <v>596</v>
      </c>
      <c r="K189" t="s">
        <v>588</v>
      </c>
      <c r="L189" s="1">
        <v>43983</v>
      </c>
      <c r="M189" s="2">
        <f t="shared" si="16"/>
        <v>1</v>
      </c>
      <c r="N189" s="2">
        <f t="shared" si="17"/>
        <v>478.89</v>
      </c>
    </row>
    <row r="190" spans="1:14" x14ac:dyDescent="0.35">
      <c r="A190">
        <v>680</v>
      </c>
      <c r="B190">
        <f t="shared" si="15"/>
        <v>1</v>
      </c>
      <c r="C190" t="s">
        <v>597</v>
      </c>
      <c r="D190" s="1">
        <v>43982</v>
      </c>
      <c r="E190">
        <v>0</v>
      </c>
      <c r="F190">
        <v>10</v>
      </c>
      <c r="G190" t="s">
        <v>482</v>
      </c>
      <c r="H190">
        <v>327368</v>
      </c>
      <c r="I190" s="1">
        <v>43949</v>
      </c>
      <c r="J190" t="s">
        <v>598</v>
      </c>
      <c r="K190" t="s">
        <v>588</v>
      </c>
      <c r="L190" s="1">
        <v>43983</v>
      </c>
      <c r="M190" s="2">
        <f t="shared" si="16"/>
        <v>1</v>
      </c>
      <c r="N190" s="2">
        <f t="shared" si="17"/>
        <v>10</v>
      </c>
    </row>
    <row r="191" spans="1:14" x14ac:dyDescent="0.35">
      <c r="A191">
        <v>1024</v>
      </c>
      <c r="B191">
        <f t="shared" si="15"/>
        <v>1</v>
      </c>
      <c r="C191" t="s">
        <v>922</v>
      </c>
      <c r="D191" s="1">
        <v>44001</v>
      </c>
      <c r="E191">
        <v>0</v>
      </c>
      <c r="F191">
        <v>87.55</v>
      </c>
      <c r="G191" t="s">
        <v>12</v>
      </c>
      <c r="H191">
        <v>66</v>
      </c>
      <c r="I191" s="1">
        <v>43986</v>
      </c>
      <c r="J191" t="s">
        <v>923</v>
      </c>
      <c r="K191" t="s">
        <v>892</v>
      </c>
      <c r="L191" s="1">
        <v>43986</v>
      </c>
      <c r="M191" s="2">
        <f t="shared" si="16"/>
        <v>-15</v>
      </c>
      <c r="N191" s="2">
        <f t="shared" si="17"/>
        <v>-1313.25</v>
      </c>
    </row>
    <row r="192" spans="1:14" x14ac:dyDescent="0.35">
      <c r="A192">
        <v>1025</v>
      </c>
      <c r="B192">
        <f t="shared" si="15"/>
        <v>1</v>
      </c>
      <c r="C192" t="s">
        <v>921</v>
      </c>
      <c r="D192" s="1">
        <v>44001</v>
      </c>
      <c r="E192">
        <v>0</v>
      </c>
      <c r="F192">
        <v>68.180000000000007</v>
      </c>
      <c r="G192" t="s">
        <v>12</v>
      </c>
      <c r="H192">
        <v>2022</v>
      </c>
      <c r="I192" s="1">
        <v>43986</v>
      </c>
      <c r="J192" t="s">
        <v>924</v>
      </c>
      <c r="K192" t="s">
        <v>892</v>
      </c>
      <c r="L192" s="1">
        <v>43988</v>
      </c>
      <c r="M192" s="2">
        <f t="shared" si="16"/>
        <v>-13</v>
      </c>
      <c r="N192" s="2">
        <f t="shared" si="17"/>
        <v>-886.34000000000015</v>
      </c>
    </row>
    <row r="193" spans="1:14" x14ac:dyDescent="0.35">
      <c r="A193">
        <v>1026</v>
      </c>
      <c r="B193">
        <f t="shared" si="15"/>
        <v>1</v>
      </c>
      <c r="C193" t="s">
        <v>919</v>
      </c>
      <c r="D193" s="1">
        <v>44001</v>
      </c>
      <c r="E193">
        <v>0</v>
      </c>
      <c r="F193">
        <v>43.89</v>
      </c>
      <c r="G193" t="s">
        <v>12</v>
      </c>
      <c r="H193">
        <v>8867</v>
      </c>
      <c r="I193" s="1">
        <v>43986</v>
      </c>
      <c r="J193" t="s">
        <v>925</v>
      </c>
      <c r="K193" t="s">
        <v>892</v>
      </c>
      <c r="L193" s="1">
        <v>43988</v>
      </c>
      <c r="M193" s="2">
        <f t="shared" si="16"/>
        <v>-13</v>
      </c>
      <c r="N193" s="2">
        <f t="shared" si="17"/>
        <v>-570.57000000000005</v>
      </c>
    </row>
    <row r="194" spans="1:14" x14ac:dyDescent="0.35">
      <c r="A194">
        <v>1027</v>
      </c>
      <c r="B194">
        <f t="shared" si="15"/>
        <v>1</v>
      </c>
      <c r="C194" t="s">
        <v>920</v>
      </c>
      <c r="D194" s="1">
        <v>44001</v>
      </c>
      <c r="E194">
        <v>0</v>
      </c>
      <c r="F194">
        <v>85.93</v>
      </c>
      <c r="G194" t="s">
        <v>12</v>
      </c>
      <c r="H194">
        <v>54866</v>
      </c>
      <c r="I194" s="1">
        <v>43986</v>
      </c>
      <c r="J194" t="s">
        <v>926</v>
      </c>
      <c r="K194" t="s">
        <v>892</v>
      </c>
      <c r="L194" s="1">
        <v>43988</v>
      </c>
      <c r="M194" s="2">
        <f t="shared" si="16"/>
        <v>-13</v>
      </c>
      <c r="N194" s="2">
        <f t="shared" si="17"/>
        <v>-1117.0900000000001</v>
      </c>
    </row>
    <row r="195" spans="1:14" x14ac:dyDescent="0.35">
      <c r="A195">
        <v>544</v>
      </c>
      <c r="B195">
        <f t="shared" ref="B195:B217" si="18">COUNTIF($C$2:$C$480,C195)</f>
        <v>1</v>
      </c>
      <c r="C195" t="s">
        <v>473</v>
      </c>
      <c r="D195" s="1">
        <v>43951</v>
      </c>
      <c r="E195">
        <v>0</v>
      </c>
      <c r="F195">
        <v>70</v>
      </c>
      <c r="G195" t="s">
        <v>12</v>
      </c>
      <c r="H195">
        <v>24981</v>
      </c>
      <c r="I195" s="1">
        <v>43917</v>
      </c>
      <c r="J195" t="s">
        <v>474</v>
      </c>
      <c r="K195" t="s">
        <v>472</v>
      </c>
      <c r="L195" s="1">
        <v>43998</v>
      </c>
      <c r="M195" s="2">
        <f t="shared" ref="M195:M217" si="19">+L195-D195</f>
        <v>47</v>
      </c>
      <c r="N195" s="2">
        <f t="shared" ref="N195:N217" si="20">+M195*F195</f>
        <v>3290</v>
      </c>
    </row>
    <row r="196" spans="1:14" x14ac:dyDescent="0.35">
      <c r="A196">
        <v>370</v>
      </c>
      <c r="B196">
        <f t="shared" si="18"/>
        <v>1</v>
      </c>
      <c r="C196" t="s">
        <v>317</v>
      </c>
      <c r="D196" s="1">
        <v>43982</v>
      </c>
      <c r="E196">
        <v>0</v>
      </c>
      <c r="F196">
        <v>1136.27</v>
      </c>
      <c r="G196" t="s">
        <v>12</v>
      </c>
      <c r="H196">
        <v>7479</v>
      </c>
      <c r="I196" s="1">
        <v>43930</v>
      </c>
      <c r="J196" t="s">
        <v>318</v>
      </c>
      <c r="K196" t="s">
        <v>314</v>
      </c>
      <c r="L196" s="1">
        <v>43998</v>
      </c>
      <c r="M196" s="2">
        <f t="shared" si="19"/>
        <v>16</v>
      </c>
      <c r="N196" s="2">
        <f t="shared" si="20"/>
        <v>18180.32</v>
      </c>
    </row>
    <row r="197" spans="1:14" x14ac:dyDescent="0.35">
      <c r="A197">
        <v>371</v>
      </c>
      <c r="B197">
        <f t="shared" si="18"/>
        <v>1</v>
      </c>
      <c r="C197" t="s">
        <v>319</v>
      </c>
      <c r="D197" s="1">
        <v>43982</v>
      </c>
      <c r="E197">
        <v>0</v>
      </c>
      <c r="F197">
        <v>100.38</v>
      </c>
      <c r="G197" t="s">
        <v>12</v>
      </c>
      <c r="H197">
        <v>9360</v>
      </c>
      <c r="I197" s="1">
        <v>43937</v>
      </c>
      <c r="J197" t="s">
        <v>320</v>
      </c>
      <c r="K197" t="s">
        <v>314</v>
      </c>
      <c r="L197" s="1">
        <v>43998</v>
      </c>
      <c r="M197" s="2">
        <f t="shared" si="19"/>
        <v>16</v>
      </c>
      <c r="N197" s="2">
        <f t="shared" si="20"/>
        <v>1606.08</v>
      </c>
    </row>
    <row r="198" spans="1:14" x14ac:dyDescent="0.35">
      <c r="A198">
        <v>476</v>
      </c>
      <c r="B198">
        <f t="shared" si="18"/>
        <v>1</v>
      </c>
      <c r="C198" t="s">
        <v>409</v>
      </c>
      <c r="D198" s="1">
        <v>43968</v>
      </c>
      <c r="E198">
        <v>0</v>
      </c>
      <c r="F198">
        <v>7698.75</v>
      </c>
      <c r="G198" t="s">
        <v>12</v>
      </c>
      <c r="H198">
        <v>44049</v>
      </c>
      <c r="I198" s="1">
        <v>43938</v>
      </c>
      <c r="J198" t="s">
        <v>410</v>
      </c>
      <c r="K198" t="s">
        <v>408</v>
      </c>
      <c r="L198" s="1">
        <v>43998</v>
      </c>
      <c r="M198" s="2">
        <f t="shared" si="19"/>
        <v>30</v>
      </c>
      <c r="N198" s="2">
        <f t="shared" si="20"/>
        <v>230962.5</v>
      </c>
    </row>
    <row r="199" spans="1:14" x14ac:dyDescent="0.35">
      <c r="A199">
        <v>643</v>
      </c>
      <c r="B199">
        <f t="shared" si="18"/>
        <v>3</v>
      </c>
      <c r="C199" t="s">
        <v>11</v>
      </c>
      <c r="D199" s="1">
        <v>44012</v>
      </c>
      <c r="E199">
        <v>0</v>
      </c>
      <c r="F199">
        <v>450</v>
      </c>
      <c r="G199" t="s">
        <v>12</v>
      </c>
      <c r="H199">
        <v>2597</v>
      </c>
      <c r="I199" s="1">
        <v>43951</v>
      </c>
      <c r="J199" t="s">
        <v>562</v>
      </c>
      <c r="K199" t="s">
        <v>559</v>
      </c>
      <c r="L199" s="1">
        <v>43998</v>
      </c>
      <c r="M199" s="2">
        <f t="shared" si="19"/>
        <v>-14</v>
      </c>
      <c r="N199" s="2">
        <f t="shared" si="20"/>
        <v>-6300</v>
      </c>
    </row>
    <row r="200" spans="1:14" x14ac:dyDescent="0.35">
      <c r="A200">
        <v>889</v>
      </c>
      <c r="B200">
        <f t="shared" si="18"/>
        <v>3</v>
      </c>
      <c r="C200" t="s">
        <v>795</v>
      </c>
      <c r="D200" s="1">
        <v>43982</v>
      </c>
      <c r="E200">
        <v>0</v>
      </c>
      <c r="F200">
        <v>525</v>
      </c>
      <c r="G200" t="s">
        <v>12</v>
      </c>
      <c r="H200">
        <v>30</v>
      </c>
      <c r="I200" s="1">
        <v>43951</v>
      </c>
      <c r="J200" t="s">
        <v>796</v>
      </c>
      <c r="K200" t="s">
        <v>794</v>
      </c>
      <c r="L200" s="1">
        <v>43998</v>
      </c>
      <c r="M200" s="2">
        <f t="shared" si="19"/>
        <v>16</v>
      </c>
      <c r="N200" s="2">
        <f t="shared" si="20"/>
        <v>8400</v>
      </c>
    </row>
    <row r="201" spans="1:14" x14ac:dyDescent="0.35">
      <c r="A201">
        <v>438</v>
      </c>
      <c r="B201">
        <f t="shared" si="18"/>
        <v>1</v>
      </c>
      <c r="C201" t="s">
        <v>380</v>
      </c>
      <c r="D201" s="1">
        <v>43982</v>
      </c>
      <c r="E201">
        <v>0</v>
      </c>
      <c r="F201">
        <v>1810.54</v>
      </c>
      <c r="G201" t="s">
        <v>12</v>
      </c>
      <c r="H201">
        <v>1661</v>
      </c>
      <c r="I201" s="1">
        <v>43951</v>
      </c>
      <c r="J201" t="s">
        <v>381</v>
      </c>
      <c r="K201" t="s">
        <v>367</v>
      </c>
      <c r="L201" s="1">
        <v>43998</v>
      </c>
      <c r="M201" s="2">
        <f t="shared" si="19"/>
        <v>16</v>
      </c>
      <c r="N201" s="2">
        <f t="shared" si="20"/>
        <v>28968.639999999999</v>
      </c>
    </row>
    <row r="202" spans="1:14" x14ac:dyDescent="0.35">
      <c r="A202">
        <v>641</v>
      </c>
      <c r="B202">
        <f t="shared" si="18"/>
        <v>1</v>
      </c>
      <c r="C202" t="s">
        <v>560</v>
      </c>
      <c r="D202" s="1">
        <v>43982</v>
      </c>
      <c r="E202">
        <v>0</v>
      </c>
      <c r="F202">
        <v>431.68</v>
      </c>
      <c r="G202" t="s">
        <v>12</v>
      </c>
      <c r="H202">
        <v>2596</v>
      </c>
      <c r="I202" s="1">
        <v>43951</v>
      </c>
      <c r="J202" t="s">
        <v>561</v>
      </c>
      <c r="K202" t="s">
        <v>559</v>
      </c>
      <c r="L202" s="1">
        <v>43998</v>
      </c>
      <c r="M202" s="2">
        <f t="shared" si="19"/>
        <v>16</v>
      </c>
      <c r="N202" s="2">
        <f t="shared" si="20"/>
        <v>6906.88</v>
      </c>
    </row>
    <row r="203" spans="1:14" x14ac:dyDescent="0.35">
      <c r="A203">
        <v>396</v>
      </c>
      <c r="B203">
        <f t="shared" si="18"/>
        <v>1</v>
      </c>
      <c r="C203" t="s">
        <v>342</v>
      </c>
      <c r="D203" s="1">
        <v>44013</v>
      </c>
      <c r="E203">
        <v>0</v>
      </c>
      <c r="F203">
        <v>721.3</v>
      </c>
      <c r="G203" t="s">
        <v>12</v>
      </c>
      <c r="H203">
        <v>874</v>
      </c>
      <c r="I203" s="1">
        <v>43983</v>
      </c>
      <c r="J203" t="s">
        <v>343</v>
      </c>
      <c r="K203" t="s">
        <v>337</v>
      </c>
      <c r="L203" s="1">
        <v>43998</v>
      </c>
      <c r="M203" s="2">
        <f t="shared" si="19"/>
        <v>-15</v>
      </c>
      <c r="N203" s="2">
        <f t="shared" si="20"/>
        <v>-10819.5</v>
      </c>
    </row>
    <row r="204" spans="1:14" x14ac:dyDescent="0.35">
      <c r="A204">
        <v>734</v>
      </c>
      <c r="B204">
        <f t="shared" si="18"/>
        <v>1</v>
      </c>
      <c r="C204" t="s">
        <v>652</v>
      </c>
      <c r="D204" s="1">
        <v>44004</v>
      </c>
      <c r="E204">
        <v>0</v>
      </c>
      <c r="F204">
        <v>118.48</v>
      </c>
      <c r="G204" t="s">
        <v>12</v>
      </c>
      <c r="H204">
        <v>68740</v>
      </c>
      <c r="I204" s="1">
        <v>43989</v>
      </c>
      <c r="J204" t="s">
        <v>653</v>
      </c>
      <c r="K204" t="s">
        <v>617</v>
      </c>
      <c r="L204" s="1">
        <v>43998</v>
      </c>
      <c r="M204" s="2">
        <f t="shared" si="19"/>
        <v>-6</v>
      </c>
      <c r="N204" s="2">
        <f t="shared" si="20"/>
        <v>-710.88</v>
      </c>
    </row>
    <row r="205" spans="1:14" x14ac:dyDescent="0.35">
      <c r="A205">
        <v>735</v>
      </c>
      <c r="B205">
        <f t="shared" si="18"/>
        <v>1</v>
      </c>
      <c r="C205" t="s">
        <v>654</v>
      </c>
      <c r="D205" s="1">
        <v>44004</v>
      </c>
      <c r="E205">
        <v>0</v>
      </c>
      <c r="F205">
        <v>129.99</v>
      </c>
      <c r="G205" t="s">
        <v>12</v>
      </c>
      <c r="H205">
        <v>68741</v>
      </c>
      <c r="I205" s="1">
        <v>43989</v>
      </c>
      <c r="J205" t="s">
        <v>655</v>
      </c>
      <c r="K205" t="s">
        <v>617</v>
      </c>
      <c r="L205" s="1">
        <v>43998</v>
      </c>
      <c r="M205" s="2">
        <f t="shared" si="19"/>
        <v>-6</v>
      </c>
      <c r="N205" s="2">
        <f t="shared" si="20"/>
        <v>-779.94</v>
      </c>
    </row>
    <row r="206" spans="1:14" x14ac:dyDescent="0.35">
      <c r="A206">
        <v>736</v>
      </c>
      <c r="B206">
        <f t="shared" si="18"/>
        <v>1</v>
      </c>
      <c r="C206" t="s">
        <v>656</v>
      </c>
      <c r="D206" s="1">
        <v>44004</v>
      </c>
      <c r="E206">
        <v>0</v>
      </c>
      <c r="F206">
        <v>49.62</v>
      </c>
      <c r="G206" t="s">
        <v>12</v>
      </c>
      <c r="H206">
        <v>68742</v>
      </c>
      <c r="I206" s="1">
        <v>43989</v>
      </c>
      <c r="J206" t="s">
        <v>657</v>
      </c>
      <c r="K206" t="s">
        <v>617</v>
      </c>
      <c r="L206" s="1">
        <v>43998</v>
      </c>
      <c r="M206" s="2">
        <f t="shared" si="19"/>
        <v>-6</v>
      </c>
      <c r="N206" s="2">
        <f t="shared" si="20"/>
        <v>-297.71999999999997</v>
      </c>
    </row>
    <row r="207" spans="1:14" x14ac:dyDescent="0.35">
      <c r="A207">
        <v>737</v>
      </c>
      <c r="B207">
        <f t="shared" si="18"/>
        <v>1</v>
      </c>
      <c r="C207" t="s">
        <v>658</v>
      </c>
      <c r="D207" s="1">
        <v>44004</v>
      </c>
      <c r="E207">
        <v>0</v>
      </c>
      <c r="F207">
        <v>58.79</v>
      </c>
      <c r="G207" t="s">
        <v>12</v>
      </c>
      <c r="H207">
        <v>68743</v>
      </c>
      <c r="I207" s="1">
        <v>43989</v>
      </c>
      <c r="J207" t="s">
        <v>659</v>
      </c>
      <c r="K207" t="s">
        <v>617</v>
      </c>
      <c r="L207" s="1">
        <v>43998</v>
      </c>
      <c r="M207" s="2">
        <f t="shared" si="19"/>
        <v>-6</v>
      </c>
      <c r="N207" s="2">
        <f t="shared" si="20"/>
        <v>-352.74</v>
      </c>
    </row>
    <row r="208" spans="1:14" x14ac:dyDescent="0.35">
      <c r="A208">
        <v>738</v>
      </c>
      <c r="B208">
        <f t="shared" si="18"/>
        <v>1</v>
      </c>
      <c r="C208" t="s">
        <v>660</v>
      </c>
      <c r="D208" s="1">
        <v>44004</v>
      </c>
      <c r="E208">
        <v>0</v>
      </c>
      <c r="F208">
        <v>452.62</v>
      </c>
      <c r="G208" t="s">
        <v>12</v>
      </c>
      <c r="H208">
        <v>68744</v>
      </c>
      <c r="I208" s="1">
        <v>43989</v>
      </c>
      <c r="J208" t="s">
        <v>661</v>
      </c>
      <c r="K208" t="s">
        <v>617</v>
      </c>
      <c r="L208" s="1">
        <v>43998</v>
      </c>
      <c r="M208" s="2">
        <f t="shared" si="19"/>
        <v>-6</v>
      </c>
      <c r="N208" s="2">
        <f t="shared" si="20"/>
        <v>-2715.7200000000003</v>
      </c>
    </row>
    <row r="209" spans="1:18" x14ac:dyDescent="0.35">
      <c r="A209">
        <v>916</v>
      </c>
      <c r="B209">
        <f t="shared" si="18"/>
        <v>1</v>
      </c>
      <c r="C209" t="s">
        <v>817</v>
      </c>
      <c r="D209" s="1">
        <v>43994</v>
      </c>
      <c r="E209">
        <v>0</v>
      </c>
      <c r="F209">
        <v>3266.67</v>
      </c>
      <c r="G209" t="s">
        <v>10</v>
      </c>
      <c r="H209">
        <v>5</v>
      </c>
      <c r="I209" s="1">
        <v>43994</v>
      </c>
      <c r="J209" t="s">
        <v>818</v>
      </c>
      <c r="K209" t="s">
        <v>819</v>
      </c>
      <c r="L209" s="1">
        <v>43998</v>
      </c>
      <c r="M209" s="2">
        <f t="shared" si="19"/>
        <v>4</v>
      </c>
      <c r="N209" s="2">
        <f t="shared" si="20"/>
        <v>13066.68</v>
      </c>
    </row>
    <row r="210" spans="1:18" x14ac:dyDescent="0.35">
      <c r="A210">
        <v>339</v>
      </c>
      <c r="B210">
        <f t="shared" si="18"/>
        <v>1</v>
      </c>
      <c r="C210" t="s">
        <v>288</v>
      </c>
      <c r="D210" s="1">
        <v>44032</v>
      </c>
      <c r="E210">
        <v>0</v>
      </c>
      <c r="F210">
        <v>23.9</v>
      </c>
      <c r="G210" t="s">
        <v>12</v>
      </c>
      <c r="H210">
        <v>826</v>
      </c>
      <c r="I210" s="1">
        <v>44002</v>
      </c>
      <c r="J210" t="s">
        <v>289</v>
      </c>
      <c r="K210" t="s">
        <v>265</v>
      </c>
      <c r="L210" s="1">
        <v>44004</v>
      </c>
      <c r="M210" s="2">
        <f t="shared" si="19"/>
        <v>-28</v>
      </c>
      <c r="N210" s="2">
        <f t="shared" si="20"/>
        <v>-669.19999999999993</v>
      </c>
    </row>
    <row r="211" spans="1:18" x14ac:dyDescent="0.35">
      <c r="A211">
        <v>920</v>
      </c>
      <c r="B211">
        <f t="shared" si="18"/>
        <v>1</v>
      </c>
      <c r="C211" t="s">
        <v>821</v>
      </c>
      <c r="D211" s="1">
        <v>44022</v>
      </c>
      <c r="E211">
        <v>0</v>
      </c>
      <c r="F211">
        <v>60</v>
      </c>
      <c r="G211" t="s">
        <v>12</v>
      </c>
      <c r="H211">
        <v>362</v>
      </c>
      <c r="I211" s="1">
        <v>44007</v>
      </c>
      <c r="J211" t="s">
        <v>822</v>
      </c>
      <c r="K211" t="s">
        <v>823</v>
      </c>
      <c r="L211" s="1">
        <v>44007</v>
      </c>
      <c r="M211" s="2">
        <f t="shared" si="19"/>
        <v>-15</v>
      </c>
      <c r="N211" s="2">
        <f t="shared" si="20"/>
        <v>-900</v>
      </c>
    </row>
    <row r="212" spans="1:18" x14ac:dyDescent="0.35">
      <c r="A212">
        <v>857</v>
      </c>
      <c r="B212">
        <f t="shared" si="18"/>
        <v>1</v>
      </c>
      <c r="C212" t="s">
        <v>768</v>
      </c>
      <c r="D212" s="1">
        <v>44022</v>
      </c>
      <c r="E212">
        <v>0</v>
      </c>
      <c r="F212">
        <v>59</v>
      </c>
      <c r="G212" t="s">
        <v>12</v>
      </c>
      <c r="H212">
        <v>16468</v>
      </c>
      <c r="I212" s="1">
        <v>44007</v>
      </c>
      <c r="J212" t="s">
        <v>769</v>
      </c>
      <c r="K212" t="s">
        <v>770</v>
      </c>
      <c r="L212" s="1">
        <v>44007</v>
      </c>
      <c r="M212" s="2">
        <f t="shared" si="19"/>
        <v>-15</v>
      </c>
      <c r="N212" s="2">
        <f t="shared" si="20"/>
        <v>-885</v>
      </c>
    </row>
    <row r="213" spans="1:18" x14ac:dyDescent="0.35">
      <c r="A213">
        <v>627</v>
      </c>
      <c r="B213">
        <f t="shared" si="18"/>
        <v>1</v>
      </c>
      <c r="C213" t="s">
        <v>545</v>
      </c>
      <c r="D213" s="1">
        <v>44043</v>
      </c>
      <c r="E213">
        <v>0</v>
      </c>
      <c r="F213">
        <v>403.1</v>
      </c>
      <c r="G213" t="s">
        <v>482</v>
      </c>
      <c r="H213">
        <v>80071</v>
      </c>
      <c r="I213" s="1">
        <v>43987</v>
      </c>
      <c r="J213" t="s">
        <v>546</v>
      </c>
      <c r="K213" t="s">
        <v>534</v>
      </c>
      <c r="L213" s="1">
        <v>44011</v>
      </c>
      <c r="M213" s="2">
        <f t="shared" si="19"/>
        <v>-32</v>
      </c>
      <c r="N213" s="2">
        <f t="shared" si="20"/>
        <v>-12899.2</v>
      </c>
    </row>
    <row r="214" spans="1:18" x14ac:dyDescent="0.35">
      <c r="A214">
        <v>462</v>
      </c>
      <c r="B214">
        <f t="shared" si="18"/>
        <v>2</v>
      </c>
      <c r="C214" t="s">
        <v>105</v>
      </c>
      <c r="D214" s="1">
        <v>44043</v>
      </c>
      <c r="E214">
        <v>0</v>
      </c>
      <c r="F214">
        <v>735</v>
      </c>
      <c r="G214" t="s">
        <v>12</v>
      </c>
      <c r="H214">
        <v>211</v>
      </c>
      <c r="I214" s="1">
        <v>44011</v>
      </c>
      <c r="J214" t="s">
        <v>398</v>
      </c>
      <c r="K214" t="s">
        <v>397</v>
      </c>
      <c r="L214" s="1">
        <v>44011</v>
      </c>
      <c r="M214" s="2">
        <f t="shared" si="19"/>
        <v>-32</v>
      </c>
      <c r="N214" s="2">
        <f t="shared" si="20"/>
        <v>-23520</v>
      </c>
    </row>
    <row r="215" spans="1:18" x14ac:dyDescent="0.35">
      <c r="A215">
        <v>683</v>
      </c>
      <c r="B215">
        <f t="shared" si="18"/>
        <v>1</v>
      </c>
      <c r="C215" t="s">
        <v>599</v>
      </c>
      <c r="D215" s="1">
        <v>44012</v>
      </c>
      <c r="E215">
        <v>0</v>
      </c>
      <c r="F215">
        <v>478.89</v>
      </c>
      <c r="G215" t="s">
        <v>482</v>
      </c>
      <c r="H215">
        <v>364130</v>
      </c>
      <c r="I215" s="1">
        <v>43957</v>
      </c>
      <c r="J215" t="s">
        <v>600</v>
      </c>
      <c r="K215" t="s">
        <v>588</v>
      </c>
      <c r="L215" s="1">
        <v>44012</v>
      </c>
      <c r="M215" s="2">
        <f t="shared" si="19"/>
        <v>0</v>
      </c>
      <c r="N215" s="2">
        <f t="shared" si="20"/>
        <v>0</v>
      </c>
    </row>
    <row r="216" spans="1:18" ht="15" thickBot="1" x14ac:dyDescent="0.4">
      <c r="A216">
        <v>684</v>
      </c>
      <c r="B216">
        <f t="shared" si="18"/>
        <v>1</v>
      </c>
      <c r="C216" t="s">
        <v>601</v>
      </c>
      <c r="D216" s="1">
        <v>44012</v>
      </c>
      <c r="E216">
        <v>0</v>
      </c>
      <c r="F216">
        <v>10</v>
      </c>
      <c r="G216" t="s">
        <v>482</v>
      </c>
      <c r="H216">
        <v>403080</v>
      </c>
      <c r="I216" s="1">
        <v>43978</v>
      </c>
      <c r="J216" t="s">
        <v>602</v>
      </c>
      <c r="K216" t="s">
        <v>588</v>
      </c>
      <c r="L216" s="1">
        <v>44012</v>
      </c>
      <c r="M216" s="2">
        <f t="shared" si="19"/>
        <v>0</v>
      </c>
      <c r="N216" s="2">
        <f t="shared" si="20"/>
        <v>0</v>
      </c>
    </row>
    <row r="217" spans="1:18" ht="15" thickBot="1" x14ac:dyDescent="0.4">
      <c r="A217">
        <v>566</v>
      </c>
      <c r="B217">
        <f t="shared" si="18"/>
        <v>1</v>
      </c>
      <c r="C217" t="s">
        <v>499</v>
      </c>
      <c r="D217" s="1">
        <v>44004</v>
      </c>
      <c r="E217">
        <v>0</v>
      </c>
      <c r="F217">
        <v>13.1</v>
      </c>
      <c r="G217" t="s">
        <v>12</v>
      </c>
      <c r="H217">
        <v>25899</v>
      </c>
      <c r="I217" s="1">
        <v>43989</v>
      </c>
      <c r="J217" t="s">
        <v>500</v>
      </c>
      <c r="K217" t="s">
        <v>498</v>
      </c>
      <c r="L217" s="1">
        <v>44012</v>
      </c>
      <c r="M217" s="2">
        <f t="shared" si="19"/>
        <v>8</v>
      </c>
      <c r="N217" s="2">
        <f t="shared" si="20"/>
        <v>104.8</v>
      </c>
      <c r="O217" s="6">
        <f>SUM(F67:F217)</f>
        <v>289096.1399999999</v>
      </c>
      <c r="P217" s="6">
        <f>SUM(M67:M217)</f>
        <v>1125</v>
      </c>
      <c r="Q217" s="6">
        <f>SUM(N67:N217)</f>
        <v>3225720.6399999992</v>
      </c>
      <c r="R217" s="7">
        <f>+Q217/O217</f>
        <v>11.157951261473087</v>
      </c>
    </row>
    <row r="218" spans="1:18" x14ac:dyDescent="0.35">
      <c r="D218" s="1"/>
      <c r="I218" s="1"/>
      <c r="M218" s="2"/>
      <c r="O218" s="9" t="s">
        <v>979</v>
      </c>
    </row>
    <row r="219" spans="1:18" x14ac:dyDescent="0.35">
      <c r="D219" s="1"/>
      <c r="I219" s="1"/>
      <c r="M219" s="2"/>
    </row>
    <row r="220" spans="1:18" x14ac:dyDescent="0.35">
      <c r="A220">
        <v>911</v>
      </c>
      <c r="B220">
        <f t="shared" ref="B220:B251" si="21">COUNTIF($C$2:$C$480,C220)</f>
        <v>1</v>
      </c>
      <c r="C220" t="s">
        <v>812</v>
      </c>
      <c r="D220" s="1">
        <v>43970</v>
      </c>
      <c r="E220">
        <v>0</v>
      </c>
      <c r="F220">
        <v>500</v>
      </c>
      <c r="G220" t="s">
        <v>10</v>
      </c>
      <c r="H220">
        <v>574</v>
      </c>
      <c r="I220" s="1">
        <v>43970</v>
      </c>
      <c r="J220" t="s">
        <v>813</v>
      </c>
      <c r="K220" t="s">
        <v>811</v>
      </c>
      <c r="L220" s="1">
        <v>44015</v>
      </c>
      <c r="M220" s="2">
        <f t="shared" ref="M220:M251" si="22">+L220-D220</f>
        <v>45</v>
      </c>
      <c r="N220" s="2">
        <f t="shared" ref="N220:N251" si="23">+M220*F220</f>
        <v>22500</v>
      </c>
    </row>
    <row r="221" spans="1:18" x14ac:dyDescent="0.35">
      <c r="A221">
        <v>334</v>
      </c>
      <c r="B221">
        <f t="shared" si="21"/>
        <v>1</v>
      </c>
      <c r="C221" t="s">
        <v>284</v>
      </c>
      <c r="D221" s="1">
        <v>44002</v>
      </c>
      <c r="E221">
        <v>0</v>
      </c>
      <c r="F221">
        <v>23.9</v>
      </c>
      <c r="G221" t="s">
        <v>12</v>
      </c>
      <c r="H221">
        <v>689</v>
      </c>
      <c r="I221" s="1">
        <v>43971</v>
      </c>
      <c r="J221" t="s">
        <v>285</v>
      </c>
      <c r="K221" t="s">
        <v>265</v>
      </c>
      <c r="L221" s="1">
        <v>44015</v>
      </c>
      <c r="M221" s="2">
        <f t="shared" si="22"/>
        <v>13</v>
      </c>
      <c r="N221" s="2">
        <f t="shared" si="23"/>
        <v>310.7</v>
      </c>
    </row>
    <row r="222" spans="1:18" x14ac:dyDescent="0.35">
      <c r="A222">
        <v>875</v>
      </c>
      <c r="B222">
        <f t="shared" si="21"/>
        <v>1</v>
      </c>
      <c r="C222" t="s">
        <v>783</v>
      </c>
      <c r="D222" s="1">
        <v>44012</v>
      </c>
      <c r="E222">
        <v>0</v>
      </c>
      <c r="F222">
        <v>213.86</v>
      </c>
      <c r="G222" t="s">
        <v>12</v>
      </c>
      <c r="H222">
        <v>155</v>
      </c>
      <c r="I222" s="1">
        <v>43981</v>
      </c>
      <c r="J222" t="s">
        <v>784</v>
      </c>
      <c r="K222" t="s">
        <v>782</v>
      </c>
      <c r="L222" s="1">
        <v>44015</v>
      </c>
      <c r="M222" s="2">
        <f t="shared" si="22"/>
        <v>3</v>
      </c>
      <c r="N222" s="2">
        <f t="shared" si="23"/>
        <v>641.58000000000004</v>
      </c>
    </row>
    <row r="223" spans="1:18" x14ac:dyDescent="0.35">
      <c r="A223">
        <v>981</v>
      </c>
      <c r="B223">
        <f t="shared" si="21"/>
        <v>1</v>
      </c>
      <c r="C223" t="s">
        <v>876</v>
      </c>
      <c r="D223" s="1">
        <v>44012</v>
      </c>
      <c r="E223">
        <v>0</v>
      </c>
      <c r="F223">
        <v>5675.6</v>
      </c>
      <c r="G223" t="s">
        <v>12</v>
      </c>
      <c r="H223">
        <v>410</v>
      </c>
      <c r="I223" s="1">
        <v>43981</v>
      </c>
      <c r="J223" t="s">
        <v>877</v>
      </c>
      <c r="K223" t="s">
        <v>864</v>
      </c>
      <c r="L223" s="1">
        <v>44015</v>
      </c>
      <c r="M223" s="2">
        <f t="shared" si="22"/>
        <v>3</v>
      </c>
      <c r="N223" s="2">
        <f t="shared" si="23"/>
        <v>17026.800000000003</v>
      </c>
    </row>
    <row r="224" spans="1:18" x14ac:dyDescent="0.35">
      <c r="A224">
        <v>506</v>
      </c>
      <c r="B224">
        <f t="shared" si="21"/>
        <v>1</v>
      </c>
      <c r="C224" t="s">
        <v>448</v>
      </c>
      <c r="D224" s="1">
        <v>44012</v>
      </c>
      <c r="E224">
        <v>0</v>
      </c>
      <c r="F224">
        <v>250</v>
      </c>
      <c r="G224" t="s">
        <v>12</v>
      </c>
      <c r="H224">
        <v>173</v>
      </c>
      <c r="I224" s="1">
        <v>43982</v>
      </c>
      <c r="J224" t="s">
        <v>449</v>
      </c>
      <c r="K224" t="s">
        <v>446</v>
      </c>
      <c r="L224" s="1">
        <v>44015</v>
      </c>
      <c r="M224" s="2">
        <f t="shared" si="22"/>
        <v>3</v>
      </c>
      <c r="N224" s="2">
        <f t="shared" si="23"/>
        <v>750</v>
      </c>
    </row>
    <row r="225" spans="1:14" x14ac:dyDescent="0.35">
      <c r="A225">
        <v>739</v>
      </c>
      <c r="B225">
        <f t="shared" si="21"/>
        <v>1</v>
      </c>
      <c r="C225" t="s">
        <v>662</v>
      </c>
      <c r="D225" s="1">
        <v>44004</v>
      </c>
      <c r="E225">
        <v>0</v>
      </c>
      <c r="F225">
        <v>339.7</v>
      </c>
      <c r="G225" t="s">
        <v>12</v>
      </c>
      <c r="H225">
        <v>68745</v>
      </c>
      <c r="I225" s="1">
        <v>43989</v>
      </c>
      <c r="J225" t="s">
        <v>663</v>
      </c>
      <c r="K225" t="s">
        <v>617</v>
      </c>
      <c r="L225" s="1">
        <v>44019</v>
      </c>
      <c r="M225" s="2">
        <f t="shared" si="22"/>
        <v>15</v>
      </c>
      <c r="N225" s="2">
        <f t="shared" si="23"/>
        <v>5095.5</v>
      </c>
    </row>
    <row r="226" spans="1:14" x14ac:dyDescent="0.35">
      <c r="A226">
        <v>397</v>
      </c>
      <c r="B226">
        <f t="shared" si="21"/>
        <v>1</v>
      </c>
      <c r="C226" t="s">
        <v>344</v>
      </c>
      <c r="D226" s="1">
        <v>44042</v>
      </c>
      <c r="E226">
        <v>0</v>
      </c>
      <c r="F226">
        <v>167</v>
      </c>
      <c r="G226" t="s">
        <v>12</v>
      </c>
      <c r="H226">
        <v>1018</v>
      </c>
      <c r="I226" s="1">
        <v>44012</v>
      </c>
      <c r="J226" t="s">
        <v>345</v>
      </c>
      <c r="K226" t="s">
        <v>337</v>
      </c>
      <c r="L226" s="1">
        <v>44019</v>
      </c>
      <c r="M226" s="2">
        <f t="shared" si="22"/>
        <v>-23</v>
      </c>
      <c r="N226" s="2">
        <f t="shared" si="23"/>
        <v>-3841</v>
      </c>
    </row>
    <row r="227" spans="1:14" x14ac:dyDescent="0.35">
      <c r="A227">
        <v>1028</v>
      </c>
      <c r="B227">
        <f t="shared" si="21"/>
        <v>1</v>
      </c>
      <c r="C227" t="s">
        <v>927</v>
      </c>
      <c r="D227" s="1">
        <v>44031</v>
      </c>
      <c r="E227">
        <v>0</v>
      </c>
      <c r="F227">
        <v>62.27</v>
      </c>
      <c r="G227" t="s">
        <v>12</v>
      </c>
      <c r="H227">
        <v>202466</v>
      </c>
      <c r="I227" s="1">
        <v>44016</v>
      </c>
      <c r="J227" t="s">
        <v>928</v>
      </c>
      <c r="K227" t="s">
        <v>892</v>
      </c>
      <c r="L227" s="1">
        <v>44019</v>
      </c>
      <c r="M227" s="2">
        <f t="shared" si="22"/>
        <v>-12</v>
      </c>
      <c r="N227" s="2">
        <f t="shared" si="23"/>
        <v>-747.24</v>
      </c>
    </row>
    <row r="228" spans="1:14" x14ac:dyDescent="0.35">
      <c r="A228">
        <v>1030</v>
      </c>
      <c r="B228">
        <f t="shared" si="21"/>
        <v>1</v>
      </c>
      <c r="C228" t="s">
        <v>929</v>
      </c>
      <c r="D228" s="1">
        <v>44033</v>
      </c>
      <c r="E228">
        <v>0</v>
      </c>
      <c r="F228">
        <v>64.17</v>
      </c>
      <c r="G228" t="s">
        <v>12</v>
      </c>
      <c r="H228">
        <v>419466</v>
      </c>
      <c r="I228" s="1">
        <v>44018</v>
      </c>
      <c r="J228" t="s">
        <v>930</v>
      </c>
      <c r="K228" t="s">
        <v>892</v>
      </c>
      <c r="L228" s="1">
        <v>44019</v>
      </c>
      <c r="M228" s="2">
        <f t="shared" si="22"/>
        <v>-14</v>
      </c>
      <c r="N228" s="2">
        <f t="shared" si="23"/>
        <v>-898.38</v>
      </c>
    </row>
    <row r="229" spans="1:14" x14ac:dyDescent="0.35">
      <c r="A229">
        <v>415</v>
      </c>
      <c r="B229">
        <f t="shared" si="21"/>
        <v>1</v>
      </c>
      <c r="C229" t="s">
        <v>361</v>
      </c>
      <c r="D229" s="1">
        <v>44052</v>
      </c>
      <c r="E229">
        <v>0</v>
      </c>
      <c r="F229">
        <v>654.1</v>
      </c>
      <c r="G229" t="s">
        <v>12</v>
      </c>
      <c r="H229">
        <v>971</v>
      </c>
      <c r="I229" s="1">
        <v>44021</v>
      </c>
      <c r="J229" t="s">
        <v>362</v>
      </c>
      <c r="K229" t="s">
        <v>356</v>
      </c>
      <c r="L229" s="1">
        <v>44021</v>
      </c>
      <c r="M229" s="2">
        <f t="shared" si="22"/>
        <v>-31</v>
      </c>
      <c r="N229" s="2">
        <f t="shared" si="23"/>
        <v>-20277.100000000002</v>
      </c>
    </row>
    <row r="230" spans="1:14" x14ac:dyDescent="0.35">
      <c r="A230">
        <v>609</v>
      </c>
      <c r="B230">
        <f t="shared" si="21"/>
        <v>1</v>
      </c>
      <c r="C230" t="s">
        <v>528</v>
      </c>
      <c r="D230" s="1">
        <v>44034</v>
      </c>
      <c r="E230">
        <v>0</v>
      </c>
      <c r="F230">
        <v>150.02000000000001</v>
      </c>
      <c r="G230" t="s">
        <v>12</v>
      </c>
      <c r="H230">
        <v>9158</v>
      </c>
      <c r="I230" s="1">
        <v>44019</v>
      </c>
      <c r="J230" t="s">
        <v>529</v>
      </c>
      <c r="K230" t="s">
        <v>524</v>
      </c>
      <c r="L230" s="1">
        <v>44027</v>
      </c>
      <c r="M230" s="2">
        <f t="shared" si="22"/>
        <v>-7</v>
      </c>
      <c r="N230" s="2">
        <f t="shared" si="23"/>
        <v>-1050.1400000000001</v>
      </c>
    </row>
    <row r="231" spans="1:14" x14ac:dyDescent="0.35">
      <c r="A231">
        <v>746</v>
      </c>
      <c r="B231">
        <f t="shared" si="21"/>
        <v>1</v>
      </c>
      <c r="C231" t="s">
        <v>664</v>
      </c>
      <c r="D231" s="1">
        <v>44034</v>
      </c>
      <c r="E231">
        <v>0</v>
      </c>
      <c r="F231">
        <v>1468.82</v>
      </c>
      <c r="G231" t="s">
        <v>12</v>
      </c>
      <c r="H231">
        <v>29104</v>
      </c>
      <c r="I231" s="1">
        <v>44019</v>
      </c>
      <c r="J231" t="s">
        <v>665</v>
      </c>
      <c r="K231" t="s">
        <v>617</v>
      </c>
      <c r="L231" s="1">
        <v>44027</v>
      </c>
      <c r="M231" s="2">
        <f t="shared" si="22"/>
        <v>-7</v>
      </c>
      <c r="N231" s="2">
        <f t="shared" si="23"/>
        <v>-10281.74</v>
      </c>
    </row>
    <row r="232" spans="1:14" x14ac:dyDescent="0.35">
      <c r="A232">
        <v>747</v>
      </c>
      <c r="B232">
        <f t="shared" si="21"/>
        <v>1</v>
      </c>
      <c r="C232" t="s">
        <v>666</v>
      </c>
      <c r="D232" s="1">
        <v>44034</v>
      </c>
      <c r="E232">
        <v>0</v>
      </c>
      <c r="F232">
        <v>467.99</v>
      </c>
      <c r="G232" t="s">
        <v>12</v>
      </c>
      <c r="H232">
        <v>29105</v>
      </c>
      <c r="I232" s="1">
        <v>44019</v>
      </c>
      <c r="J232" t="s">
        <v>667</v>
      </c>
      <c r="K232" t="s">
        <v>617</v>
      </c>
      <c r="L232" s="1">
        <v>44027</v>
      </c>
      <c r="M232" s="2">
        <f t="shared" si="22"/>
        <v>-7</v>
      </c>
      <c r="N232" s="2">
        <f t="shared" si="23"/>
        <v>-3275.9300000000003</v>
      </c>
    </row>
    <row r="233" spans="1:14" x14ac:dyDescent="0.35">
      <c r="A233">
        <v>297</v>
      </c>
      <c r="B233">
        <f t="shared" si="21"/>
        <v>1</v>
      </c>
      <c r="C233" t="s">
        <v>251</v>
      </c>
      <c r="D233" s="1">
        <v>44059</v>
      </c>
      <c r="E233">
        <v>0</v>
      </c>
      <c r="F233">
        <v>3527.04</v>
      </c>
      <c r="G233" t="s">
        <v>12</v>
      </c>
      <c r="H233">
        <v>124</v>
      </c>
      <c r="I233" s="1">
        <v>44028</v>
      </c>
      <c r="J233" t="s">
        <v>252</v>
      </c>
      <c r="K233" t="s">
        <v>250</v>
      </c>
      <c r="L233" s="1">
        <v>44028</v>
      </c>
      <c r="M233" s="2">
        <f t="shared" si="22"/>
        <v>-31</v>
      </c>
      <c r="N233" s="2">
        <f t="shared" si="23"/>
        <v>-109338.24000000001</v>
      </c>
    </row>
    <row r="234" spans="1:14" x14ac:dyDescent="0.35">
      <c r="A234">
        <v>340</v>
      </c>
      <c r="B234">
        <f t="shared" si="21"/>
        <v>1</v>
      </c>
      <c r="C234" t="s">
        <v>290</v>
      </c>
      <c r="D234" s="1">
        <v>44057</v>
      </c>
      <c r="E234">
        <v>0</v>
      </c>
      <c r="F234">
        <v>168.01</v>
      </c>
      <c r="G234" t="s">
        <v>12</v>
      </c>
      <c r="H234">
        <v>42430</v>
      </c>
      <c r="I234" s="1">
        <v>44026</v>
      </c>
      <c r="J234" t="s">
        <v>291</v>
      </c>
      <c r="K234" t="s">
        <v>265</v>
      </c>
      <c r="L234" s="1">
        <v>44030</v>
      </c>
      <c r="M234" s="2">
        <f t="shared" si="22"/>
        <v>-27</v>
      </c>
      <c r="N234" s="2">
        <f t="shared" si="23"/>
        <v>-4536.2699999999995</v>
      </c>
    </row>
    <row r="235" spans="1:14" x14ac:dyDescent="0.35">
      <c r="A235">
        <v>842</v>
      </c>
      <c r="B235">
        <f t="shared" si="21"/>
        <v>1</v>
      </c>
      <c r="C235" t="s">
        <v>753</v>
      </c>
      <c r="D235" s="1">
        <v>44059</v>
      </c>
      <c r="E235">
        <v>0</v>
      </c>
      <c r="F235">
        <v>1229.1199999999999</v>
      </c>
      <c r="G235" t="s">
        <v>12</v>
      </c>
      <c r="H235">
        <v>25</v>
      </c>
      <c r="I235" s="1">
        <v>44028</v>
      </c>
      <c r="J235" t="s">
        <v>754</v>
      </c>
      <c r="K235" t="s">
        <v>751</v>
      </c>
      <c r="L235" s="1">
        <v>44032</v>
      </c>
      <c r="M235" s="2">
        <f t="shared" si="22"/>
        <v>-27</v>
      </c>
      <c r="N235" s="2">
        <f t="shared" si="23"/>
        <v>-33186.239999999998</v>
      </c>
    </row>
    <row r="236" spans="1:14" x14ac:dyDescent="0.35">
      <c r="A236">
        <v>843</v>
      </c>
      <c r="B236">
        <f t="shared" si="21"/>
        <v>1</v>
      </c>
      <c r="C236" t="s">
        <v>755</v>
      </c>
      <c r="D236" s="1">
        <v>44059</v>
      </c>
      <c r="E236">
        <v>0</v>
      </c>
      <c r="F236">
        <v>1229.1199999999999</v>
      </c>
      <c r="G236" t="s">
        <v>12</v>
      </c>
      <c r="H236">
        <v>26</v>
      </c>
      <c r="I236" s="1">
        <v>44028</v>
      </c>
      <c r="J236" t="s">
        <v>756</v>
      </c>
      <c r="K236" t="s">
        <v>751</v>
      </c>
      <c r="L236" s="1">
        <v>44032</v>
      </c>
      <c r="M236" s="2">
        <f t="shared" si="22"/>
        <v>-27</v>
      </c>
      <c r="N236" s="2">
        <f t="shared" si="23"/>
        <v>-33186.239999999998</v>
      </c>
    </row>
    <row r="237" spans="1:14" x14ac:dyDescent="0.35">
      <c r="A237">
        <v>826</v>
      </c>
      <c r="B237">
        <f t="shared" si="21"/>
        <v>1</v>
      </c>
      <c r="C237" t="s">
        <v>741</v>
      </c>
      <c r="D237" s="1">
        <v>44059</v>
      </c>
      <c r="E237">
        <v>0</v>
      </c>
      <c r="F237">
        <v>48.96</v>
      </c>
      <c r="G237" t="s">
        <v>12</v>
      </c>
      <c r="H237">
        <v>11216</v>
      </c>
      <c r="I237" s="1">
        <v>44028</v>
      </c>
      <c r="J237" t="s">
        <v>742</v>
      </c>
      <c r="K237" t="s">
        <v>728</v>
      </c>
      <c r="L237" s="1">
        <v>44039</v>
      </c>
      <c r="M237" s="2">
        <f t="shared" si="22"/>
        <v>-20</v>
      </c>
      <c r="N237" s="2">
        <f t="shared" si="23"/>
        <v>-979.2</v>
      </c>
    </row>
    <row r="238" spans="1:14" x14ac:dyDescent="0.35">
      <c r="A238">
        <v>629</v>
      </c>
      <c r="B238">
        <f t="shared" si="21"/>
        <v>1</v>
      </c>
      <c r="C238" t="s">
        <v>547</v>
      </c>
      <c r="D238" s="1">
        <v>44074</v>
      </c>
      <c r="E238">
        <v>0</v>
      </c>
      <c r="F238">
        <v>384.03</v>
      </c>
      <c r="G238" t="s">
        <v>482</v>
      </c>
      <c r="H238">
        <v>99045</v>
      </c>
      <c r="I238" s="1">
        <v>44018</v>
      </c>
      <c r="J238" t="s">
        <v>548</v>
      </c>
      <c r="K238" t="s">
        <v>534</v>
      </c>
      <c r="L238" s="1">
        <v>44041</v>
      </c>
      <c r="M238" s="2">
        <f t="shared" si="22"/>
        <v>-33</v>
      </c>
      <c r="N238" s="2">
        <f t="shared" si="23"/>
        <v>-12672.99</v>
      </c>
    </row>
    <row r="239" spans="1:14" x14ac:dyDescent="0.35">
      <c r="A239">
        <v>563</v>
      </c>
      <c r="B239">
        <f t="shared" si="21"/>
        <v>1</v>
      </c>
      <c r="C239" t="s">
        <v>494</v>
      </c>
      <c r="D239" s="1">
        <v>44043</v>
      </c>
      <c r="E239">
        <v>0</v>
      </c>
      <c r="F239">
        <v>110</v>
      </c>
      <c r="G239" t="s">
        <v>10</v>
      </c>
      <c r="H239">
        <v>2760</v>
      </c>
      <c r="I239" s="1">
        <v>44043</v>
      </c>
      <c r="J239" t="s">
        <v>495</v>
      </c>
      <c r="K239" t="s">
        <v>488</v>
      </c>
      <c r="L239" s="1">
        <v>44043</v>
      </c>
      <c r="M239" s="2">
        <f t="shared" si="22"/>
        <v>0</v>
      </c>
      <c r="N239" s="2">
        <f t="shared" si="23"/>
        <v>0</v>
      </c>
    </row>
    <row r="240" spans="1:14" x14ac:dyDescent="0.35">
      <c r="A240">
        <v>280</v>
      </c>
      <c r="B240">
        <f t="shared" si="21"/>
        <v>1</v>
      </c>
      <c r="C240" t="s">
        <v>240</v>
      </c>
      <c r="D240" s="1">
        <v>44045</v>
      </c>
      <c r="E240">
        <v>0</v>
      </c>
      <c r="F240">
        <v>22832.2</v>
      </c>
      <c r="G240" t="s">
        <v>12</v>
      </c>
      <c r="H240">
        <v>29</v>
      </c>
      <c r="I240" s="1">
        <v>44014</v>
      </c>
      <c r="J240" t="s">
        <v>241</v>
      </c>
      <c r="K240" t="s">
        <v>230</v>
      </c>
      <c r="L240" s="1">
        <v>44045</v>
      </c>
      <c r="M240" s="2">
        <f t="shared" si="22"/>
        <v>0</v>
      </c>
      <c r="N240" s="2">
        <f t="shared" si="23"/>
        <v>0</v>
      </c>
    </row>
    <row r="241" spans="1:14" x14ac:dyDescent="0.35">
      <c r="A241">
        <v>252</v>
      </c>
      <c r="B241">
        <f t="shared" si="21"/>
        <v>1</v>
      </c>
      <c r="C241" t="s">
        <v>226</v>
      </c>
      <c r="D241" s="1">
        <v>44074</v>
      </c>
      <c r="E241">
        <v>0</v>
      </c>
      <c r="F241">
        <v>21818.52</v>
      </c>
      <c r="G241" t="s">
        <v>12</v>
      </c>
      <c r="H241">
        <v>4255</v>
      </c>
      <c r="I241" s="1">
        <v>44028</v>
      </c>
      <c r="J241" t="s">
        <v>227</v>
      </c>
      <c r="K241" t="s">
        <v>221</v>
      </c>
      <c r="L241" s="1">
        <v>44047</v>
      </c>
      <c r="M241" s="2">
        <f t="shared" si="22"/>
        <v>-27</v>
      </c>
      <c r="N241" s="2">
        <f t="shared" si="23"/>
        <v>-589100.04</v>
      </c>
    </row>
    <row r="242" spans="1:14" x14ac:dyDescent="0.35">
      <c r="A242">
        <v>808</v>
      </c>
      <c r="B242">
        <f t="shared" si="21"/>
        <v>3</v>
      </c>
      <c r="C242" t="s">
        <v>24</v>
      </c>
      <c r="D242" s="1">
        <v>44074</v>
      </c>
      <c r="E242">
        <v>0</v>
      </c>
      <c r="F242">
        <v>6840.32</v>
      </c>
      <c r="G242" t="s">
        <v>12</v>
      </c>
      <c r="H242">
        <v>13</v>
      </c>
      <c r="I242" s="1">
        <v>44039</v>
      </c>
      <c r="J242" t="s">
        <v>726</v>
      </c>
      <c r="K242" t="s">
        <v>725</v>
      </c>
      <c r="L242" s="1">
        <v>44047</v>
      </c>
      <c r="M242" s="2">
        <f t="shared" si="22"/>
        <v>-27</v>
      </c>
      <c r="N242" s="2">
        <f t="shared" si="23"/>
        <v>-184688.63999999998</v>
      </c>
    </row>
    <row r="243" spans="1:14" x14ac:dyDescent="0.35">
      <c r="A243">
        <v>885</v>
      </c>
      <c r="B243">
        <f t="shared" si="21"/>
        <v>1</v>
      </c>
      <c r="C243" t="s">
        <v>791</v>
      </c>
      <c r="D243" s="1">
        <v>44057</v>
      </c>
      <c r="E243">
        <v>0</v>
      </c>
      <c r="F243">
        <v>962.81</v>
      </c>
      <c r="G243" t="s">
        <v>12</v>
      </c>
      <c r="H243">
        <v>321</v>
      </c>
      <c r="I243" s="1">
        <v>44042</v>
      </c>
      <c r="J243" t="s">
        <v>792</v>
      </c>
      <c r="K243" t="s">
        <v>790</v>
      </c>
      <c r="L243" s="1">
        <v>44047</v>
      </c>
      <c r="M243" s="2">
        <f t="shared" si="22"/>
        <v>-10</v>
      </c>
      <c r="N243" s="2">
        <f t="shared" si="23"/>
        <v>-9628.0999999999985</v>
      </c>
    </row>
    <row r="244" spans="1:14" x14ac:dyDescent="0.35">
      <c r="A244">
        <v>583</v>
      </c>
      <c r="B244">
        <f t="shared" si="21"/>
        <v>1</v>
      </c>
      <c r="C244" t="s">
        <v>511</v>
      </c>
      <c r="D244" s="1">
        <v>44047</v>
      </c>
      <c r="E244">
        <v>0</v>
      </c>
      <c r="F244">
        <v>44</v>
      </c>
      <c r="G244" t="s">
        <v>10</v>
      </c>
      <c r="H244">
        <v>57504</v>
      </c>
      <c r="I244" s="1">
        <v>44047</v>
      </c>
      <c r="J244" t="s">
        <v>512</v>
      </c>
      <c r="K244" t="s">
        <v>510</v>
      </c>
      <c r="L244" s="1">
        <v>44047</v>
      </c>
      <c r="M244" s="2">
        <f t="shared" si="22"/>
        <v>0</v>
      </c>
      <c r="N244" s="2">
        <f t="shared" si="23"/>
        <v>0</v>
      </c>
    </row>
    <row r="245" spans="1:14" x14ac:dyDescent="0.35">
      <c r="A245">
        <v>926</v>
      </c>
      <c r="B245">
        <f t="shared" si="21"/>
        <v>3</v>
      </c>
      <c r="C245" t="s">
        <v>26</v>
      </c>
      <c r="D245" s="1">
        <v>44063</v>
      </c>
      <c r="E245">
        <v>0</v>
      </c>
      <c r="F245">
        <v>156.28</v>
      </c>
      <c r="G245" t="s">
        <v>12</v>
      </c>
      <c r="H245">
        <v>14</v>
      </c>
      <c r="I245" s="1">
        <v>44048</v>
      </c>
      <c r="J245" t="s">
        <v>831</v>
      </c>
      <c r="K245" t="s">
        <v>830</v>
      </c>
      <c r="L245" s="1">
        <v>44048</v>
      </c>
      <c r="M245" s="2">
        <f t="shared" si="22"/>
        <v>-15</v>
      </c>
      <c r="N245" s="2">
        <f t="shared" si="23"/>
        <v>-2344.1999999999998</v>
      </c>
    </row>
    <row r="246" spans="1:14" x14ac:dyDescent="0.35">
      <c r="A246">
        <v>1032</v>
      </c>
      <c r="B246">
        <f t="shared" si="21"/>
        <v>1</v>
      </c>
      <c r="C246" t="s">
        <v>931</v>
      </c>
      <c r="D246" s="1">
        <v>44062</v>
      </c>
      <c r="E246">
        <v>0</v>
      </c>
      <c r="F246">
        <v>87.94</v>
      </c>
      <c r="G246" t="s">
        <v>12</v>
      </c>
      <c r="H246">
        <v>10067</v>
      </c>
      <c r="I246" s="1">
        <v>44047</v>
      </c>
      <c r="J246" t="s">
        <v>932</v>
      </c>
      <c r="K246" t="s">
        <v>892</v>
      </c>
      <c r="L246" s="1">
        <v>44049</v>
      </c>
      <c r="M246" s="2">
        <f t="shared" si="22"/>
        <v>-13</v>
      </c>
      <c r="N246" s="2">
        <f t="shared" si="23"/>
        <v>-1143.22</v>
      </c>
    </row>
    <row r="247" spans="1:14" x14ac:dyDescent="0.35">
      <c r="A247">
        <v>1033</v>
      </c>
      <c r="B247">
        <f t="shared" si="21"/>
        <v>1</v>
      </c>
      <c r="C247" t="s">
        <v>933</v>
      </c>
      <c r="D247" s="1">
        <v>44062</v>
      </c>
      <c r="E247">
        <v>0</v>
      </c>
      <c r="F247">
        <v>46.63</v>
      </c>
      <c r="G247" t="s">
        <v>12</v>
      </c>
      <c r="H247">
        <v>18868</v>
      </c>
      <c r="I247" s="1">
        <v>44047</v>
      </c>
      <c r="J247" t="s">
        <v>934</v>
      </c>
      <c r="K247" t="s">
        <v>892</v>
      </c>
      <c r="L247" s="1">
        <v>44049</v>
      </c>
      <c r="M247" s="2">
        <f t="shared" si="22"/>
        <v>-13</v>
      </c>
      <c r="N247" s="2">
        <f t="shared" si="23"/>
        <v>-606.19000000000005</v>
      </c>
    </row>
    <row r="248" spans="1:14" x14ac:dyDescent="0.35">
      <c r="A248">
        <v>1034</v>
      </c>
      <c r="B248">
        <f t="shared" si="21"/>
        <v>1</v>
      </c>
      <c r="C248" t="s">
        <v>935</v>
      </c>
      <c r="D248" s="1">
        <v>44062</v>
      </c>
      <c r="E248">
        <v>0</v>
      </c>
      <c r="F248">
        <v>90.71</v>
      </c>
      <c r="G248" t="s">
        <v>12</v>
      </c>
      <c r="H248">
        <v>54867</v>
      </c>
      <c r="I248" s="1">
        <v>44047</v>
      </c>
      <c r="J248" t="s">
        <v>936</v>
      </c>
      <c r="K248" t="s">
        <v>892</v>
      </c>
      <c r="L248" s="1">
        <v>44049</v>
      </c>
      <c r="M248" s="2">
        <f t="shared" si="22"/>
        <v>-13</v>
      </c>
      <c r="N248" s="2">
        <f t="shared" si="23"/>
        <v>-1179.23</v>
      </c>
    </row>
    <row r="249" spans="1:14" x14ac:dyDescent="0.35">
      <c r="A249">
        <v>1035</v>
      </c>
      <c r="B249">
        <f t="shared" si="21"/>
        <v>1</v>
      </c>
      <c r="C249" t="s">
        <v>937</v>
      </c>
      <c r="D249" s="1">
        <v>44062</v>
      </c>
      <c r="E249">
        <v>0</v>
      </c>
      <c r="F249">
        <v>86.78</v>
      </c>
      <c r="G249" t="s">
        <v>12</v>
      </c>
      <c r="H249">
        <v>202023</v>
      </c>
      <c r="I249" s="1">
        <v>44047</v>
      </c>
      <c r="J249" t="s">
        <v>938</v>
      </c>
      <c r="K249" t="s">
        <v>892</v>
      </c>
      <c r="L249" s="1">
        <v>44049</v>
      </c>
      <c r="M249" s="2">
        <f t="shared" si="22"/>
        <v>-13</v>
      </c>
      <c r="N249" s="2">
        <f t="shared" si="23"/>
        <v>-1128.1400000000001</v>
      </c>
    </row>
    <row r="250" spans="1:14" x14ac:dyDescent="0.35">
      <c r="A250">
        <v>133</v>
      </c>
      <c r="B250">
        <f t="shared" si="21"/>
        <v>1</v>
      </c>
      <c r="C250" t="s">
        <v>107</v>
      </c>
      <c r="D250" s="1">
        <v>44043</v>
      </c>
      <c r="E250">
        <v>0</v>
      </c>
      <c r="F250">
        <v>2181.2399999999998</v>
      </c>
      <c r="G250" t="s">
        <v>12</v>
      </c>
      <c r="H250">
        <v>246</v>
      </c>
      <c r="I250" s="1">
        <v>43951</v>
      </c>
      <c r="J250" t="s">
        <v>108</v>
      </c>
      <c r="K250" t="s">
        <v>13</v>
      </c>
      <c r="L250" s="1">
        <v>44053</v>
      </c>
      <c r="M250" s="2">
        <f t="shared" si="22"/>
        <v>10</v>
      </c>
      <c r="N250" s="2">
        <f t="shared" si="23"/>
        <v>21812.399999999998</v>
      </c>
    </row>
    <row r="251" spans="1:14" x14ac:dyDescent="0.35">
      <c r="A251">
        <v>134</v>
      </c>
      <c r="B251">
        <f t="shared" si="21"/>
        <v>1</v>
      </c>
      <c r="C251" t="s">
        <v>109</v>
      </c>
      <c r="D251" s="1">
        <v>44043</v>
      </c>
      <c r="E251">
        <v>0</v>
      </c>
      <c r="F251">
        <v>1580.19</v>
      </c>
      <c r="G251" t="s">
        <v>12</v>
      </c>
      <c r="H251">
        <v>271</v>
      </c>
      <c r="I251" s="1">
        <v>43951</v>
      </c>
      <c r="J251" t="s">
        <v>110</v>
      </c>
      <c r="K251" t="s">
        <v>13</v>
      </c>
      <c r="L251" s="1">
        <v>44053</v>
      </c>
      <c r="M251" s="2">
        <f t="shared" si="22"/>
        <v>10</v>
      </c>
      <c r="N251" s="2">
        <f t="shared" si="23"/>
        <v>15801.900000000001</v>
      </c>
    </row>
    <row r="252" spans="1:14" x14ac:dyDescent="0.35">
      <c r="A252">
        <v>135</v>
      </c>
      <c r="B252">
        <f t="shared" ref="B252:B283" si="24">COUNTIF($C$2:$C$480,C252)</f>
        <v>1</v>
      </c>
      <c r="C252" t="s">
        <v>111</v>
      </c>
      <c r="D252" s="1">
        <v>44043</v>
      </c>
      <c r="E252">
        <v>0</v>
      </c>
      <c r="F252">
        <v>11766.87</v>
      </c>
      <c r="G252" t="s">
        <v>12</v>
      </c>
      <c r="H252">
        <v>272</v>
      </c>
      <c r="I252" s="1">
        <v>43951</v>
      </c>
      <c r="J252" t="s">
        <v>112</v>
      </c>
      <c r="K252" t="s">
        <v>13</v>
      </c>
      <c r="L252" s="1">
        <v>44053</v>
      </c>
      <c r="M252" s="2">
        <f t="shared" ref="M252:M283" si="25">+L252-D252</f>
        <v>10</v>
      </c>
      <c r="N252" s="2">
        <f t="shared" ref="N252:N283" si="26">+M252*F252</f>
        <v>117668.70000000001</v>
      </c>
    </row>
    <row r="253" spans="1:14" x14ac:dyDescent="0.35">
      <c r="A253">
        <v>136</v>
      </c>
      <c r="B253">
        <f t="shared" si="24"/>
        <v>2</v>
      </c>
      <c r="C253" t="s">
        <v>113</v>
      </c>
      <c r="D253" s="1">
        <v>44043</v>
      </c>
      <c r="E253">
        <v>0</v>
      </c>
      <c r="F253">
        <v>433.72</v>
      </c>
      <c r="G253" t="s">
        <v>12</v>
      </c>
      <c r="H253">
        <v>273</v>
      </c>
      <c r="I253" s="1">
        <v>43951</v>
      </c>
      <c r="J253" t="s">
        <v>114</v>
      </c>
      <c r="K253" t="s">
        <v>13</v>
      </c>
      <c r="L253" s="1">
        <v>44053</v>
      </c>
      <c r="M253" s="2">
        <f t="shared" si="25"/>
        <v>10</v>
      </c>
      <c r="N253" s="2">
        <f t="shared" si="26"/>
        <v>4337.2000000000007</v>
      </c>
    </row>
    <row r="254" spans="1:14" x14ac:dyDescent="0.35">
      <c r="A254">
        <v>137</v>
      </c>
      <c r="B254">
        <f t="shared" si="24"/>
        <v>2</v>
      </c>
      <c r="C254" t="s">
        <v>115</v>
      </c>
      <c r="D254" s="1">
        <v>44043</v>
      </c>
      <c r="E254">
        <v>0</v>
      </c>
      <c r="F254">
        <v>199.3</v>
      </c>
      <c r="G254" t="s">
        <v>12</v>
      </c>
      <c r="H254">
        <v>274</v>
      </c>
      <c r="I254" s="1">
        <v>43951</v>
      </c>
      <c r="J254" t="s">
        <v>116</v>
      </c>
      <c r="K254" t="s">
        <v>13</v>
      </c>
      <c r="L254" s="1">
        <v>44053</v>
      </c>
      <c r="M254" s="2">
        <f t="shared" si="25"/>
        <v>10</v>
      </c>
      <c r="N254" s="2">
        <f t="shared" si="26"/>
        <v>1993</v>
      </c>
    </row>
    <row r="255" spans="1:14" x14ac:dyDescent="0.35">
      <c r="A255">
        <v>143</v>
      </c>
      <c r="B255">
        <f t="shared" si="24"/>
        <v>1</v>
      </c>
      <c r="C255" t="s">
        <v>117</v>
      </c>
      <c r="D255" s="1">
        <v>44043</v>
      </c>
      <c r="E255">
        <v>0</v>
      </c>
      <c r="F255">
        <v>238.36</v>
      </c>
      <c r="G255" t="s">
        <v>12</v>
      </c>
      <c r="H255">
        <v>300</v>
      </c>
      <c r="I255" s="1">
        <v>43980</v>
      </c>
      <c r="J255" t="s">
        <v>118</v>
      </c>
      <c r="K255" t="s">
        <v>13</v>
      </c>
      <c r="L255" s="1">
        <v>44053</v>
      </c>
      <c r="M255" s="2">
        <f t="shared" si="25"/>
        <v>10</v>
      </c>
      <c r="N255" s="2">
        <f t="shared" si="26"/>
        <v>2383.6000000000004</v>
      </c>
    </row>
    <row r="256" spans="1:14" x14ac:dyDescent="0.35">
      <c r="A256">
        <v>144</v>
      </c>
      <c r="B256">
        <f t="shared" si="24"/>
        <v>1</v>
      </c>
      <c r="C256" t="s">
        <v>119</v>
      </c>
      <c r="D256" s="1">
        <v>44043</v>
      </c>
      <c r="E256">
        <v>0</v>
      </c>
      <c r="F256">
        <v>118.8</v>
      </c>
      <c r="G256" t="s">
        <v>12</v>
      </c>
      <c r="H256">
        <v>322</v>
      </c>
      <c r="I256" s="1">
        <v>43980</v>
      </c>
      <c r="J256" t="s">
        <v>120</v>
      </c>
      <c r="K256" t="s">
        <v>13</v>
      </c>
      <c r="L256" s="1">
        <v>44053</v>
      </c>
      <c r="M256" s="2">
        <f t="shared" si="25"/>
        <v>10</v>
      </c>
      <c r="N256" s="2">
        <f t="shared" si="26"/>
        <v>1188</v>
      </c>
    </row>
    <row r="257" spans="1:14" x14ac:dyDescent="0.35">
      <c r="A257">
        <v>145</v>
      </c>
      <c r="B257">
        <f t="shared" si="24"/>
        <v>1</v>
      </c>
      <c r="C257" t="s">
        <v>121</v>
      </c>
      <c r="D257" s="1">
        <v>44043</v>
      </c>
      <c r="E257">
        <v>0</v>
      </c>
      <c r="F257">
        <v>126.46</v>
      </c>
      <c r="G257" t="s">
        <v>12</v>
      </c>
      <c r="H257">
        <v>323</v>
      </c>
      <c r="I257" s="1">
        <v>43980</v>
      </c>
      <c r="J257" t="s">
        <v>122</v>
      </c>
      <c r="K257" t="s">
        <v>13</v>
      </c>
      <c r="L257" s="1">
        <v>44053</v>
      </c>
      <c r="M257" s="2">
        <f t="shared" si="25"/>
        <v>10</v>
      </c>
      <c r="N257" s="2">
        <f t="shared" si="26"/>
        <v>1264.5999999999999</v>
      </c>
    </row>
    <row r="258" spans="1:14" x14ac:dyDescent="0.35">
      <c r="A258">
        <v>146</v>
      </c>
      <c r="B258">
        <f t="shared" si="24"/>
        <v>1</v>
      </c>
      <c r="C258" t="s">
        <v>123</v>
      </c>
      <c r="D258" s="1">
        <v>44043</v>
      </c>
      <c r="E258">
        <v>0</v>
      </c>
      <c r="F258">
        <v>15002.61</v>
      </c>
      <c r="G258" t="s">
        <v>12</v>
      </c>
      <c r="H258">
        <v>337</v>
      </c>
      <c r="I258" s="1">
        <v>43980</v>
      </c>
      <c r="J258" t="s">
        <v>124</v>
      </c>
      <c r="K258" t="s">
        <v>13</v>
      </c>
      <c r="L258" s="1">
        <v>44053</v>
      </c>
      <c r="M258" s="2">
        <f t="shared" si="25"/>
        <v>10</v>
      </c>
      <c r="N258" s="2">
        <f t="shared" si="26"/>
        <v>150026.1</v>
      </c>
    </row>
    <row r="259" spans="1:14" x14ac:dyDescent="0.35">
      <c r="A259">
        <v>147</v>
      </c>
      <c r="B259">
        <f t="shared" si="24"/>
        <v>1</v>
      </c>
      <c r="C259" t="s">
        <v>125</v>
      </c>
      <c r="D259" s="1">
        <v>44043</v>
      </c>
      <c r="E259">
        <v>0</v>
      </c>
      <c r="F259">
        <v>1451.59</v>
      </c>
      <c r="G259" t="s">
        <v>12</v>
      </c>
      <c r="H259">
        <v>338</v>
      </c>
      <c r="I259" s="1">
        <v>43980</v>
      </c>
      <c r="J259" t="s">
        <v>126</v>
      </c>
      <c r="K259" t="s">
        <v>13</v>
      </c>
      <c r="L259" s="1">
        <v>44053</v>
      </c>
      <c r="M259" s="2">
        <f t="shared" si="25"/>
        <v>10</v>
      </c>
      <c r="N259" s="2">
        <f t="shared" si="26"/>
        <v>14515.9</v>
      </c>
    </row>
    <row r="260" spans="1:14" x14ac:dyDescent="0.35">
      <c r="A260">
        <v>153</v>
      </c>
      <c r="B260">
        <f t="shared" si="24"/>
        <v>1</v>
      </c>
      <c r="C260" t="s">
        <v>127</v>
      </c>
      <c r="D260" s="1">
        <v>44043</v>
      </c>
      <c r="E260">
        <v>0</v>
      </c>
      <c r="F260">
        <v>2014.87</v>
      </c>
      <c r="G260" t="s">
        <v>12</v>
      </c>
      <c r="H260">
        <v>356</v>
      </c>
      <c r="I260" s="1">
        <v>44012</v>
      </c>
      <c r="J260" t="s">
        <v>128</v>
      </c>
      <c r="K260" t="s">
        <v>13</v>
      </c>
      <c r="L260" s="1">
        <v>44053</v>
      </c>
      <c r="M260" s="2">
        <f t="shared" si="25"/>
        <v>10</v>
      </c>
      <c r="N260" s="2">
        <f t="shared" si="26"/>
        <v>20148.699999999997</v>
      </c>
    </row>
    <row r="261" spans="1:14" x14ac:dyDescent="0.35">
      <c r="A261">
        <v>154</v>
      </c>
      <c r="B261">
        <f t="shared" si="24"/>
        <v>1</v>
      </c>
      <c r="C261" t="s">
        <v>129</v>
      </c>
      <c r="D261" s="1">
        <v>44043</v>
      </c>
      <c r="E261">
        <v>0</v>
      </c>
      <c r="F261">
        <v>811.78</v>
      </c>
      <c r="G261" t="s">
        <v>12</v>
      </c>
      <c r="H261">
        <v>357</v>
      </c>
      <c r="I261" s="1">
        <v>44012</v>
      </c>
      <c r="J261" t="s">
        <v>130</v>
      </c>
      <c r="K261" t="s">
        <v>13</v>
      </c>
      <c r="L261" s="1">
        <v>44053</v>
      </c>
      <c r="M261" s="2">
        <f t="shared" si="25"/>
        <v>10</v>
      </c>
      <c r="N261" s="2">
        <f t="shared" si="26"/>
        <v>8117.7999999999993</v>
      </c>
    </row>
    <row r="262" spans="1:14" x14ac:dyDescent="0.35">
      <c r="A262">
        <v>155</v>
      </c>
      <c r="B262">
        <f t="shared" si="24"/>
        <v>1</v>
      </c>
      <c r="C262" t="s">
        <v>131</v>
      </c>
      <c r="D262" s="1">
        <v>44043</v>
      </c>
      <c r="E262">
        <v>0</v>
      </c>
      <c r="F262">
        <v>82.09</v>
      </c>
      <c r="G262" t="s">
        <v>12</v>
      </c>
      <c r="H262">
        <v>397</v>
      </c>
      <c r="I262" s="1">
        <v>44012</v>
      </c>
      <c r="J262" t="s">
        <v>132</v>
      </c>
      <c r="K262" t="s">
        <v>13</v>
      </c>
      <c r="L262" s="1">
        <v>44053</v>
      </c>
      <c r="M262" s="2">
        <f t="shared" si="25"/>
        <v>10</v>
      </c>
      <c r="N262" s="2">
        <f t="shared" si="26"/>
        <v>820.90000000000009</v>
      </c>
    </row>
    <row r="263" spans="1:14" x14ac:dyDescent="0.35">
      <c r="A263">
        <v>156</v>
      </c>
      <c r="B263">
        <f t="shared" si="24"/>
        <v>2</v>
      </c>
      <c r="C263" t="s">
        <v>133</v>
      </c>
      <c r="D263" s="1">
        <v>44043</v>
      </c>
      <c r="E263">
        <v>0</v>
      </c>
      <c r="F263">
        <v>27.76</v>
      </c>
      <c r="G263" t="s">
        <v>12</v>
      </c>
      <c r="H263">
        <v>398</v>
      </c>
      <c r="I263" s="1">
        <v>44012</v>
      </c>
      <c r="J263" t="s">
        <v>134</v>
      </c>
      <c r="K263" t="s">
        <v>13</v>
      </c>
      <c r="L263" s="1">
        <v>44053</v>
      </c>
      <c r="M263" s="2">
        <f t="shared" si="25"/>
        <v>10</v>
      </c>
      <c r="N263" s="2">
        <f t="shared" si="26"/>
        <v>277.60000000000002</v>
      </c>
    </row>
    <row r="264" spans="1:14" x14ac:dyDescent="0.35">
      <c r="A264">
        <v>157</v>
      </c>
      <c r="B264">
        <f t="shared" si="24"/>
        <v>1</v>
      </c>
      <c r="C264" t="s">
        <v>135</v>
      </c>
      <c r="D264" s="1">
        <v>44043</v>
      </c>
      <c r="E264">
        <v>0</v>
      </c>
      <c r="F264">
        <v>13456.38</v>
      </c>
      <c r="G264" t="s">
        <v>12</v>
      </c>
      <c r="H264">
        <v>400</v>
      </c>
      <c r="I264" s="1">
        <v>44012</v>
      </c>
      <c r="J264" t="s">
        <v>136</v>
      </c>
      <c r="K264" t="s">
        <v>13</v>
      </c>
      <c r="L264" s="1">
        <v>44053</v>
      </c>
      <c r="M264" s="2">
        <f t="shared" si="25"/>
        <v>10</v>
      </c>
      <c r="N264" s="2">
        <f t="shared" si="26"/>
        <v>134563.79999999999</v>
      </c>
    </row>
    <row r="265" spans="1:14" x14ac:dyDescent="0.35">
      <c r="A265">
        <v>158</v>
      </c>
      <c r="B265">
        <f t="shared" si="24"/>
        <v>1</v>
      </c>
      <c r="C265" t="s">
        <v>137</v>
      </c>
      <c r="D265" s="1">
        <v>44043</v>
      </c>
      <c r="E265">
        <v>0</v>
      </c>
      <c r="F265">
        <v>2298.0300000000002</v>
      </c>
      <c r="G265" t="s">
        <v>12</v>
      </c>
      <c r="H265">
        <v>403</v>
      </c>
      <c r="I265" s="1">
        <v>44012</v>
      </c>
      <c r="J265" t="s">
        <v>138</v>
      </c>
      <c r="K265" t="s">
        <v>13</v>
      </c>
      <c r="L265" s="1">
        <v>44053</v>
      </c>
      <c r="M265" s="2">
        <f t="shared" si="25"/>
        <v>10</v>
      </c>
      <c r="N265" s="2">
        <f t="shared" si="26"/>
        <v>22980.300000000003</v>
      </c>
    </row>
    <row r="266" spans="1:14" x14ac:dyDescent="0.35">
      <c r="A266">
        <v>165</v>
      </c>
      <c r="B266">
        <f t="shared" si="24"/>
        <v>1</v>
      </c>
      <c r="C266" t="s">
        <v>139</v>
      </c>
      <c r="D266" s="1">
        <v>44043</v>
      </c>
      <c r="E266">
        <v>0</v>
      </c>
      <c r="F266">
        <v>35861.75</v>
      </c>
      <c r="G266" t="s">
        <v>12</v>
      </c>
      <c r="H266">
        <v>412</v>
      </c>
      <c r="I266" s="1">
        <v>44043</v>
      </c>
      <c r="J266" t="s">
        <v>140</v>
      </c>
      <c r="K266" t="s">
        <v>13</v>
      </c>
      <c r="L266" s="1">
        <v>44053</v>
      </c>
      <c r="M266" s="2">
        <f t="shared" si="25"/>
        <v>10</v>
      </c>
      <c r="N266" s="2">
        <f t="shared" si="26"/>
        <v>358617.5</v>
      </c>
    </row>
    <row r="267" spans="1:14" x14ac:dyDescent="0.35">
      <c r="A267">
        <v>166</v>
      </c>
      <c r="B267">
        <f t="shared" si="24"/>
        <v>1</v>
      </c>
      <c r="C267" t="s">
        <v>141</v>
      </c>
      <c r="D267" s="1">
        <v>44043</v>
      </c>
      <c r="E267">
        <v>0</v>
      </c>
      <c r="F267">
        <v>3728.34</v>
      </c>
      <c r="G267" t="s">
        <v>12</v>
      </c>
      <c r="H267">
        <v>413</v>
      </c>
      <c r="I267" s="1">
        <v>44043</v>
      </c>
      <c r="J267" t="s">
        <v>142</v>
      </c>
      <c r="K267" t="s">
        <v>13</v>
      </c>
      <c r="L267" s="1">
        <v>44053</v>
      </c>
      <c r="M267" s="2">
        <f t="shared" si="25"/>
        <v>10</v>
      </c>
      <c r="N267" s="2">
        <f t="shared" si="26"/>
        <v>37283.4</v>
      </c>
    </row>
    <row r="268" spans="1:14" x14ac:dyDescent="0.35">
      <c r="A268">
        <v>167</v>
      </c>
      <c r="B268">
        <f t="shared" si="24"/>
        <v>1</v>
      </c>
      <c r="C268" t="s">
        <v>143</v>
      </c>
      <c r="D268" s="1">
        <v>44043</v>
      </c>
      <c r="E268">
        <v>0</v>
      </c>
      <c r="F268">
        <v>68.06</v>
      </c>
      <c r="G268" t="s">
        <v>12</v>
      </c>
      <c r="H268">
        <v>414</v>
      </c>
      <c r="I268" s="1">
        <v>44043</v>
      </c>
      <c r="J268" t="s">
        <v>144</v>
      </c>
      <c r="K268" t="s">
        <v>13</v>
      </c>
      <c r="L268" s="1">
        <v>44053</v>
      </c>
      <c r="M268" s="2">
        <f t="shared" si="25"/>
        <v>10</v>
      </c>
      <c r="N268" s="2">
        <f t="shared" si="26"/>
        <v>680.6</v>
      </c>
    </row>
    <row r="269" spans="1:14" x14ac:dyDescent="0.35">
      <c r="A269">
        <v>168</v>
      </c>
      <c r="B269">
        <f t="shared" si="24"/>
        <v>1</v>
      </c>
      <c r="C269" t="s">
        <v>145</v>
      </c>
      <c r="D269" s="1">
        <v>44043</v>
      </c>
      <c r="E269">
        <v>0</v>
      </c>
      <c r="F269">
        <v>174.12</v>
      </c>
      <c r="G269" t="s">
        <v>12</v>
      </c>
      <c r="H269">
        <v>433</v>
      </c>
      <c r="I269" s="1">
        <v>44043</v>
      </c>
      <c r="J269" t="s">
        <v>146</v>
      </c>
      <c r="K269" t="s">
        <v>13</v>
      </c>
      <c r="L269" s="1">
        <v>44053</v>
      </c>
      <c r="M269" s="2">
        <f t="shared" si="25"/>
        <v>10</v>
      </c>
      <c r="N269" s="2">
        <f t="shared" si="26"/>
        <v>1741.2</v>
      </c>
    </row>
    <row r="270" spans="1:14" x14ac:dyDescent="0.35">
      <c r="A270">
        <v>169</v>
      </c>
      <c r="B270">
        <f t="shared" si="24"/>
        <v>1</v>
      </c>
      <c r="C270" t="s">
        <v>147</v>
      </c>
      <c r="D270" s="1">
        <v>44043</v>
      </c>
      <c r="E270">
        <v>0</v>
      </c>
      <c r="F270">
        <v>11.04</v>
      </c>
      <c r="G270" t="s">
        <v>12</v>
      </c>
      <c r="H270">
        <v>434</v>
      </c>
      <c r="I270" s="1">
        <v>44043</v>
      </c>
      <c r="J270" t="s">
        <v>148</v>
      </c>
      <c r="K270" t="s">
        <v>13</v>
      </c>
      <c r="L270" s="1">
        <v>44053</v>
      </c>
      <c r="M270" s="2">
        <f t="shared" si="25"/>
        <v>10</v>
      </c>
      <c r="N270" s="2">
        <f t="shared" si="26"/>
        <v>110.39999999999999</v>
      </c>
    </row>
    <row r="271" spans="1:14" x14ac:dyDescent="0.35">
      <c r="A271">
        <v>170</v>
      </c>
      <c r="B271">
        <f t="shared" si="24"/>
        <v>1</v>
      </c>
      <c r="C271" t="s">
        <v>149</v>
      </c>
      <c r="D271" s="1">
        <v>44043</v>
      </c>
      <c r="E271">
        <v>0</v>
      </c>
      <c r="F271">
        <v>3471.55</v>
      </c>
      <c r="G271" t="s">
        <v>12</v>
      </c>
      <c r="H271">
        <v>435</v>
      </c>
      <c r="I271" s="1">
        <v>44043</v>
      </c>
      <c r="J271" t="s">
        <v>150</v>
      </c>
      <c r="K271" t="s">
        <v>13</v>
      </c>
      <c r="L271" s="1">
        <v>44053</v>
      </c>
      <c r="M271" s="2">
        <f t="shared" si="25"/>
        <v>10</v>
      </c>
      <c r="N271" s="2">
        <f t="shared" si="26"/>
        <v>34715.5</v>
      </c>
    </row>
    <row r="272" spans="1:14" x14ac:dyDescent="0.35">
      <c r="A272">
        <v>171</v>
      </c>
      <c r="B272">
        <f t="shared" si="24"/>
        <v>1</v>
      </c>
      <c r="C272" t="s">
        <v>151</v>
      </c>
      <c r="D272" s="1">
        <v>44043</v>
      </c>
      <c r="E272">
        <v>0</v>
      </c>
      <c r="F272">
        <v>8515.91</v>
      </c>
      <c r="G272" t="s">
        <v>12</v>
      </c>
      <c r="H272">
        <v>436</v>
      </c>
      <c r="I272" s="1">
        <v>44043</v>
      </c>
      <c r="J272" t="s">
        <v>152</v>
      </c>
      <c r="K272" t="s">
        <v>13</v>
      </c>
      <c r="L272" s="1">
        <v>44053</v>
      </c>
      <c r="M272" s="2">
        <f t="shared" si="25"/>
        <v>10</v>
      </c>
      <c r="N272" s="2">
        <f t="shared" si="26"/>
        <v>85159.1</v>
      </c>
    </row>
    <row r="273" spans="1:14" x14ac:dyDescent="0.35">
      <c r="A273">
        <v>750</v>
      </c>
      <c r="B273">
        <f t="shared" si="24"/>
        <v>1</v>
      </c>
      <c r="C273" t="s">
        <v>668</v>
      </c>
      <c r="D273" s="1">
        <v>44067</v>
      </c>
      <c r="E273">
        <v>0</v>
      </c>
      <c r="F273">
        <v>429.1</v>
      </c>
      <c r="G273" t="s">
        <v>12</v>
      </c>
      <c r="H273">
        <v>33589</v>
      </c>
      <c r="I273" s="1">
        <v>44052</v>
      </c>
      <c r="J273" t="s">
        <v>669</v>
      </c>
      <c r="K273" t="s">
        <v>617</v>
      </c>
      <c r="L273" s="1">
        <v>44063</v>
      </c>
      <c r="M273" s="2">
        <f t="shared" si="25"/>
        <v>-4</v>
      </c>
      <c r="N273" s="2">
        <f t="shared" si="26"/>
        <v>-1716.4</v>
      </c>
    </row>
    <row r="274" spans="1:14" x14ac:dyDescent="0.35">
      <c r="A274">
        <v>751</v>
      </c>
      <c r="B274">
        <f t="shared" si="24"/>
        <v>1</v>
      </c>
      <c r="C274" t="s">
        <v>670</v>
      </c>
      <c r="D274" s="1">
        <v>44067</v>
      </c>
      <c r="E274">
        <v>0</v>
      </c>
      <c r="F274">
        <v>128.04</v>
      </c>
      <c r="G274" t="s">
        <v>12</v>
      </c>
      <c r="H274">
        <v>233587</v>
      </c>
      <c r="I274" s="1">
        <v>44052</v>
      </c>
      <c r="J274" t="s">
        <v>671</v>
      </c>
      <c r="K274" t="s">
        <v>617</v>
      </c>
      <c r="L274" s="1">
        <v>44063</v>
      </c>
      <c r="M274" s="2">
        <f t="shared" si="25"/>
        <v>-4</v>
      </c>
      <c r="N274" s="2">
        <f t="shared" si="26"/>
        <v>-512.16</v>
      </c>
    </row>
    <row r="275" spans="1:14" x14ac:dyDescent="0.35">
      <c r="A275">
        <v>752</v>
      </c>
      <c r="B275">
        <f t="shared" si="24"/>
        <v>1</v>
      </c>
      <c r="C275" t="s">
        <v>672</v>
      </c>
      <c r="D275" s="1">
        <v>44067</v>
      </c>
      <c r="E275">
        <v>0</v>
      </c>
      <c r="F275">
        <v>46.82</v>
      </c>
      <c r="G275" t="s">
        <v>12</v>
      </c>
      <c r="H275">
        <v>233588</v>
      </c>
      <c r="I275" s="1">
        <v>44052</v>
      </c>
      <c r="J275" t="s">
        <v>673</v>
      </c>
      <c r="K275" t="s">
        <v>617</v>
      </c>
      <c r="L275" s="1">
        <v>44063</v>
      </c>
      <c r="M275" s="2">
        <f t="shared" si="25"/>
        <v>-4</v>
      </c>
      <c r="N275" s="2">
        <f t="shared" si="26"/>
        <v>-187.28</v>
      </c>
    </row>
    <row r="276" spans="1:14" x14ac:dyDescent="0.35">
      <c r="A276">
        <v>756</v>
      </c>
      <c r="B276">
        <f t="shared" si="24"/>
        <v>1</v>
      </c>
      <c r="C276" t="s">
        <v>674</v>
      </c>
      <c r="D276" s="1">
        <v>44069</v>
      </c>
      <c r="E276">
        <v>0</v>
      </c>
      <c r="F276">
        <v>114.81</v>
      </c>
      <c r="G276" t="s">
        <v>12</v>
      </c>
      <c r="H276">
        <v>26611</v>
      </c>
      <c r="I276" s="1">
        <v>44054</v>
      </c>
      <c r="J276" t="s">
        <v>675</v>
      </c>
      <c r="K276" t="s">
        <v>617</v>
      </c>
      <c r="L276" s="1">
        <v>44063</v>
      </c>
      <c r="M276" s="2">
        <f t="shared" si="25"/>
        <v>-6</v>
      </c>
      <c r="N276" s="2">
        <f t="shared" si="26"/>
        <v>-688.86</v>
      </c>
    </row>
    <row r="277" spans="1:14" x14ac:dyDescent="0.35">
      <c r="A277">
        <v>757</v>
      </c>
      <c r="B277">
        <f t="shared" si="24"/>
        <v>1</v>
      </c>
      <c r="C277" t="s">
        <v>676</v>
      </c>
      <c r="D277" s="1">
        <v>44069</v>
      </c>
      <c r="E277">
        <v>0</v>
      </c>
      <c r="F277">
        <v>55.64</v>
      </c>
      <c r="G277" t="s">
        <v>12</v>
      </c>
      <c r="H277">
        <v>26612</v>
      </c>
      <c r="I277" s="1">
        <v>44054</v>
      </c>
      <c r="J277" t="s">
        <v>677</v>
      </c>
      <c r="K277" t="s">
        <v>617</v>
      </c>
      <c r="L277" s="1">
        <v>44063</v>
      </c>
      <c r="M277" s="2">
        <f t="shared" si="25"/>
        <v>-6</v>
      </c>
      <c r="N277" s="2">
        <f t="shared" si="26"/>
        <v>-333.84000000000003</v>
      </c>
    </row>
    <row r="278" spans="1:14" x14ac:dyDescent="0.35">
      <c r="A278">
        <v>758</v>
      </c>
      <c r="B278">
        <f t="shared" si="24"/>
        <v>1</v>
      </c>
      <c r="C278" t="s">
        <v>678</v>
      </c>
      <c r="D278" s="1">
        <v>44069</v>
      </c>
      <c r="E278">
        <v>0</v>
      </c>
      <c r="F278">
        <v>714.72</v>
      </c>
      <c r="G278" t="s">
        <v>12</v>
      </c>
      <c r="H278">
        <v>26613</v>
      </c>
      <c r="I278" s="1">
        <v>44054</v>
      </c>
      <c r="J278" t="s">
        <v>679</v>
      </c>
      <c r="K278" t="s">
        <v>617</v>
      </c>
      <c r="L278" s="1">
        <v>44063</v>
      </c>
      <c r="M278" s="2">
        <f t="shared" si="25"/>
        <v>-6</v>
      </c>
      <c r="N278" s="2">
        <f t="shared" si="26"/>
        <v>-4288.32</v>
      </c>
    </row>
    <row r="279" spans="1:14" x14ac:dyDescent="0.35">
      <c r="A279">
        <v>828</v>
      </c>
      <c r="B279">
        <f t="shared" si="24"/>
        <v>1</v>
      </c>
      <c r="C279" t="s">
        <v>743</v>
      </c>
      <c r="D279" s="1">
        <v>44090</v>
      </c>
      <c r="E279">
        <v>0</v>
      </c>
      <c r="F279">
        <v>45.66</v>
      </c>
      <c r="G279" t="s">
        <v>12</v>
      </c>
      <c r="H279">
        <v>41424</v>
      </c>
      <c r="I279" s="1">
        <v>44059</v>
      </c>
      <c r="J279" t="s">
        <v>744</v>
      </c>
      <c r="K279" t="s">
        <v>728</v>
      </c>
      <c r="L279" s="1">
        <v>44063</v>
      </c>
      <c r="M279" s="2">
        <f t="shared" si="25"/>
        <v>-27</v>
      </c>
      <c r="N279" s="2">
        <f t="shared" si="26"/>
        <v>-1232.82</v>
      </c>
    </row>
    <row r="280" spans="1:14" x14ac:dyDescent="0.35">
      <c r="A280">
        <v>430</v>
      </c>
      <c r="B280">
        <f t="shared" si="24"/>
        <v>1</v>
      </c>
      <c r="C280" t="s">
        <v>374</v>
      </c>
      <c r="D280" s="1">
        <v>43921</v>
      </c>
      <c r="E280">
        <v>0</v>
      </c>
      <c r="F280">
        <v>3600</v>
      </c>
      <c r="G280" t="s">
        <v>12</v>
      </c>
      <c r="H280">
        <v>892</v>
      </c>
      <c r="I280" s="1">
        <v>43874</v>
      </c>
      <c r="J280" t="s">
        <v>375</v>
      </c>
      <c r="K280" t="s">
        <v>367</v>
      </c>
      <c r="L280" s="1">
        <v>44067</v>
      </c>
      <c r="M280" s="2">
        <f t="shared" si="25"/>
        <v>146</v>
      </c>
      <c r="N280" s="2">
        <f t="shared" si="26"/>
        <v>525600</v>
      </c>
    </row>
    <row r="281" spans="1:14" x14ac:dyDescent="0.35">
      <c r="A281">
        <v>432</v>
      </c>
      <c r="B281">
        <f t="shared" si="24"/>
        <v>1</v>
      </c>
      <c r="C281" t="s">
        <v>378</v>
      </c>
      <c r="D281" s="1">
        <v>43921</v>
      </c>
      <c r="E281">
        <v>0</v>
      </c>
      <c r="F281">
        <v>1200</v>
      </c>
      <c r="G281" t="s">
        <v>12</v>
      </c>
      <c r="H281">
        <v>1001</v>
      </c>
      <c r="I281" s="1">
        <v>43881</v>
      </c>
      <c r="J281" t="s">
        <v>379</v>
      </c>
      <c r="K281" t="s">
        <v>367</v>
      </c>
      <c r="L281" s="1">
        <v>44067</v>
      </c>
      <c r="M281" s="2">
        <f t="shared" si="25"/>
        <v>146</v>
      </c>
      <c r="N281" s="2">
        <f t="shared" si="26"/>
        <v>175200</v>
      </c>
    </row>
    <row r="282" spans="1:14" x14ac:dyDescent="0.35">
      <c r="A282">
        <v>494</v>
      </c>
      <c r="B282">
        <f t="shared" si="24"/>
        <v>1</v>
      </c>
      <c r="C282" t="s">
        <v>438</v>
      </c>
      <c r="D282" s="1">
        <v>43936</v>
      </c>
      <c r="E282">
        <v>0</v>
      </c>
      <c r="F282">
        <v>315</v>
      </c>
      <c r="G282" t="s">
        <v>12</v>
      </c>
      <c r="H282">
        <v>9838</v>
      </c>
      <c r="I282" s="1">
        <v>43921</v>
      </c>
      <c r="J282" t="s">
        <v>439</v>
      </c>
      <c r="K282" t="s">
        <v>431</v>
      </c>
      <c r="L282" s="1">
        <v>44067</v>
      </c>
      <c r="M282" s="2">
        <f t="shared" si="25"/>
        <v>131</v>
      </c>
      <c r="N282" s="2">
        <f t="shared" si="26"/>
        <v>41265</v>
      </c>
    </row>
    <row r="283" spans="1:14" x14ac:dyDescent="0.35">
      <c r="A283">
        <v>374</v>
      </c>
      <c r="B283">
        <f t="shared" si="24"/>
        <v>1</v>
      </c>
      <c r="C283" t="s">
        <v>321</v>
      </c>
      <c r="D283" s="1">
        <v>44043</v>
      </c>
      <c r="E283">
        <v>0</v>
      </c>
      <c r="F283">
        <v>80.319999999999993</v>
      </c>
      <c r="G283" t="s">
        <v>12</v>
      </c>
      <c r="H283">
        <v>10609</v>
      </c>
      <c r="I283" s="1">
        <v>43983</v>
      </c>
      <c r="J283" t="s">
        <v>322</v>
      </c>
      <c r="K283" t="s">
        <v>314</v>
      </c>
      <c r="L283" s="1">
        <v>44067</v>
      </c>
      <c r="M283" s="2">
        <f t="shared" si="25"/>
        <v>24</v>
      </c>
      <c r="N283" s="2">
        <f t="shared" si="26"/>
        <v>1927.6799999999998</v>
      </c>
    </row>
    <row r="284" spans="1:14" x14ac:dyDescent="0.35">
      <c r="A284">
        <v>824</v>
      </c>
      <c r="B284">
        <f t="shared" ref="B284:B315" si="27">COUNTIF($C$2:$C$480,C284)</f>
        <v>1</v>
      </c>
      <c r="C284" t="s">
        <v>739</v>
      </c>
      <c r="D284" s="1">
        <v>44027</v>
      </c>
      <c r="E284">
        <v>0</v>
      </c>
      <c r="F284">
        <v>51.15</v>
      </c>
      <c r="G284" t="s">
        <v>12</v>
      </c>
      <c r="H284">
        <v>3096</v>
      </c>
      <c r="I284" s="1">
        <v>43997</v>
      </c>
      <c r="J284" t="s">
        <v>740</v>
      </c>
      <c r="K284" t="s">
        <v>728</v>
      </c>
      <c r="L284" s="1">
        <v>44067</v>
      </c>
      <c r="M284" s="2">
        <f t="shared" ref="M284:M315" si="28">+L284-D284</f>
        <v>40</v>
      </c>
      <c r="N284" s="2">
        <f t="shared" ref="N284:N315" si="29">+M284*F284</f>
        <v>2046</v>
      </c>
    </row>
    <row r="285" spans="1:14" x14ac:dyDescent="0.35">
      <c r="A285">
        <v>362</v>
      </c>
      <c r="B285">
        <f t="shared" si="27"/>
        <v>3</v>
      </c>
      <c r="C285" t="s">
        <v>98</v>
      </c>
      <c r="D285" s="1">
        <v>44028</v>
      </c>
      <c r="E285">
        <v>0</v>
      </c>
      <c r="F285">
        <v>250</v>
      </c>
      <c r="G285" t="s">
        <v>12</v>
      </c>
      <c r="H285">
        <v>185</v>
      </c>
      <c r="I285" s="1">
        <v>43998</v>
      </c>
      <c r="J285" t="s">
        <v>312</v>
      </c>
      <c r="K285" t="s">
        <v>313</v>
      </c>
      <c r="L285" s="1">
        <v>44067</v>
      </c>
      <c r="M285" s="2">
        <f t="shared" si="28"/>
        <v>39</v>
      </c>
      <c r="N285" s="2">
        <f t="shared" si="29"/>
        <v>9750</v>
      </c>
    </row>
    <row r="286" spans="1:14" x14ac:dyDescent="0.35">
      <c r="A286">
        <v>957</v>
      </c>
      <c r="B286">
        <f t="shared" si="27"/>
        <v>1</v>
      </c>
      <c r="C286" t="s">
        <v>860</v>
      </c>
      <c r="D286" s="1">
        <v>44029</v>
      </c>
      <c r="E286">
        <v>0</v>
      </c>
      <c r="F286">
        <v>80</v>
      </c>
      <c r="G286" t="s">
        <v>12</v>
      </c>
      <c r="H286">
        <v>174</v>
      </c>
      <c r="I286" s="1">
        <v>43999</v>
      </c>
      <c r="J286" t="s">
        <v>861</v>
      </c>
      <c r="K286" t="s">
        <v>854</v>
      </c>
      <c r="L286" s="1">
        <v>44067</v>
      </c>
      <c r="M286" s="2">
        <f t="shared" si="28"/>
        <v>38</v>
      </c>
      <c r="N286" s="2">
        <f t="shared" si="29"/>
        <v>3040</v>
      </c>
    </row>
    <row r="287" spans="1:14" x14ac:dyDescent="0.35">
      <c r="A287">
        <v>450</v>
      </c>
      <c r="B287">
        <f t="shared" si="27"/>
        <v>1</v>
      </c>
      <c r="C287" t="s">
        <v>392</v>
      </c>
      <c r="D287" s="1">
        <v>44031</v>
      </c>
      <c r="E287">
        <v>0</v>
      </c>
      <c r="F287">
        <v>200</v>
      </c>
      <c r="G287" t="s">
        <v>12</v>
      </c>
      <c r="H287">
        <v>1104</v>
      </c>
      <c r="I287" s="1">
        <v>44001</v>
      </c>
      <c r="J287" t="s">
        <v>393</v>
      </c>
      <c r="K287" t="s">
        <v>394</v>
      </c>
      <c r="L287" s="1">
        <v>44067</v>
      </c>
      <c r="M287" s="2">
        <f t="shared" si="28"/>
        <v>36</v>
      </c>
      <c r="N287" s="2">
        <f t="shared" si="29"/>
        <v>7200</v>
      </c>
    </row>
    <row r="288" spans="1:14" x14ac:dyDescent="0.35">
      <c r="A288">
        <v>649</v>
      </c>
      <c r="B288">
        <f t="shared" si="27"/>
        <v>1</v>
      </c>
      <c r="C288" t="s">
        <v>567</v>
      </c>
      <c r="D288" s="1">
        <v>44043</v>
      </c>
      <c r="E288">
        <v>0</v>
      </c>
      <c r="F288">
        <v>556.5</v>
      </c>
      <c r="G288" t="s">
        <v>12</v>
      </c>
      <c r="H288">
        <v>2109</v>
      </c>
      <c r="I288" s="1">
        <v>44007</v>
      </c>
      <c r="J288" t="s">
        <v>568</v>
      </c>
      <c r="K288" t="s">
        <v>569</v>
      </c>
      <c r="L288" s="1">
        <v>44067</v>
      </c>
      <c r="M288" s="2">
        <f t="shared" si="28"/>
        <v>24</v>
      </c>
      <c r="N288" s="2">
        <f t="shared" si="29"/>
        <v>13356</v>
      </c>
    </row>
    <row r="289" spans="1:14" x14ac:dyDescent="0.35">
      <c r="A289">
        <v>983</v>
      </c>
      <c r="B289">
        <f t="shared" si="27"/>
        <v>1</v>
      </c>
      <c r="C289" t="s">
        <v>878</v>
      </c>
      <c r="D289" s="1">
        <v>44042</v>
      </c>
      <c r="E289">
        <v>0</v>
      </c>
      <c r="F289">
        <v>1287.5999999999999</v>
      </c>
      <c r="G289" t="s">
        <v>12</v>
      </c>
      <c r="H289">
        <v>506</v>
      </c>
      <c r="I289" s="1">
        <v>44012</v>
      </c>
      <c r="J289" t="s">
        <v>879</v>
      </c>
      <c r="K289" t="s">
        <v>864</v>
      </c>
      <c r="L289" s="1">
        <v>44067</v>
      </c>
      <c r="M289" s="2">
        <f t="shared" si="28"/>
        <v>25</v>
      </c>
      <c r="N289" s="2">
        <f t="shared" si="29"/>
        <v>32189.999999999996</v>
      </c>
    </row>
    <row r="290" spans="1:14" x14ac:dyDescent="0.35">
      <c r="A290">
        <v>498</v>
      </c>
      <c r="B290">
        <f t="shared" si="27"/>
        <v>1</v>
      </c>
      <c r="C290" t="s">
        <v>442</v>
      </c>
      <c r="D290" s="1">
        <v>44028</v>
      </c>
      <c r="E290">
        <v>0</v>
      </c>
      <c r="F290">
        <v>750</v>
      </c>
      <c r="G290" t="s">
        <v>12</v>
      </c>
      <c r="H290">
        <v>19546</v>
      </c>
      <c r="I290" s="1">
        <v>44013</v>
      </c>
      <c r="J290" t="s">
        <v>443</v>
      </c>
      <c r="K290" t="s">
        <v>431</v>
      </c>
      <c r="L290" s="1">
        <v>44067</v>
      </c>
      <c r="M290" s="2">
        <f t="shared" si="28"/>
        <v>39</v>
      </c>
      <c r="N290" s="2">
        <f t="shared" si="29"/>
        <v>29250</v>
      </c>
    </row>
    <row r="291" spans="1:14" x14ac:dyDescent="0.35">
      <c r="A291">
        <v>1070</v>
      </c>
      <c r="B291">
        <f t="shared" si="27"/>
        <v>2</v>
      </c>
      <c r="C291" t="s">
        <v>857</v>
      </c>
      <c r="D291" s="1">
        <v>44045</v>
      </c>
      <c r="E291">
        <v>0</v>
      </c>
      <c r="F291">
        <v>176</v>
      </c>
      <c r="G291" t="s">
        <v>12</v>
      </c>
      <c r="H291">
        <v>79</v>
      </c>
      <c r="I291" s="1">
        <v>44014</v>
      </c>
      <c r="J291" t="s">
        <v>968</v>
      </c>
      <c r="K291" t="s">
        <v>964</v>
      </c>
      <c r="L291" s="1">
        <v>44067</v>
      </c>
      <c r="M291" s="2">
        <f t="shared" si="28"/>
        <v>22</v>
      </c>
      <c r="N291" s="2">
        <f t="shared" si="29"/>
        <v>3872</v>
      </c>
    </row>
    <row r="292" spans="1:14" x14ac:dyDescent="0.35">
      <c r="A292">
        <v>959</v>
      </c>
      <c r="B292">
        <f t="shared" si="27"/>
        <v>1</v>
      </c>
      <c r="C292" t="s">
        <v>97</v>
      </c>
      <c r="D292" s="1">
        <v>44045</v>
      </c>
      <c r="E292">
        <v>0</v>
      </c>
      <c r="F292">
        <v>490</v>
      </c>
      <c r="G292" t="s">
        <v>12</v>
      </c>
      <c r="H292">
        <v>184</v>
      </c>
      <c r="I292" s="1">
        <v>44014</v>
      </c>
      <c r="J292" t="s">
        <v>862</v>
      </c>
      <c r="K292" t="s">
        <v>854</v>
      </c>
      <c r="L292" s="1">
        <v>44067</v>
      </c>
      <c r="M292" s="2">
        <f t="shared" si="28"/>
        <v>22</v>
      </c>
      <c r="N292" s="2">
        <f t="shared" si="29"/>
        <v>10780</v>
      </c>
    </row>
    <row r="293" spans="1:14" x14ac:dyDescent="0.35">
      <c r="A293">
        <v>960</v>
      </c>
      <c r="B293">
        <f t="shared" si="27"/>
        <v>3</v>
      </c>
      <c r="C293" t="s">
        <v>98</v>
      </c>
      <c r="D293" s="1">
        <v>44045</v>
      </c>
      <c r="E293">
        <v>0</v>
      </c>
      <c r="F293">
        <v>144</v>
      </c>
      <c r="G293" t="s">
        <v>12</v>
      </c>
      <c r="H293">
        <v>185</v>
      </c>
      <c r="I293" s="1">
        <v>44014</v>
      </c>
      <c r="J293" t="s">
        <v>863</v>
      </c>
      <c r="K293" t="s">
        <v>854</v>
      </c>
      <c r="L293" s="1">
        <v>44067</v>
      </c>
      <c r="M293" s="2">
        <f t="shared" si="28"/>
        <v>22</v>
      </c>
      <c r="N293" s="2">
        <f t="shared" si="29"/>
        <v>3168</v>
      </c>
    </row>
    <row r="294" spans="1:14" x14ac:dyDescent="0.35">
      <c r="A294">
        <v>399</v>
      </c>
      <c r="B294">
        <f t="shared" si="27"/>
        <v>1</v>
      </c>
      <c r="C294" t="s">
        <v>346</v>
      </c>
      <c r="D294" s="1">
        <v>44051</v>
      </c>
      <c r="E294">
        <v>0</v>
      </c>
      <c r="F294">
        <v>842</v>
      </c>
      <c r="G294" t="s">
        <v>12</v>
      </c>
      <c r="H294">
        <v>1097</v>
      </c>
      <c r="I294" s="1">
        <v>44020</v>
      </c>
      <c r="J294" t="s">
        <v>347</v>
      </c>
      <c r="K294" t="s">
        <v>337</v>
      </c>
      <c r="L294" s="1">
        <v>44067</v>
      </c>
      <c r="M294" s="2">
        <f t="shared" si="28"/>
        <v>16</v>
      </c>
      <c r="N294" s="2">
        <f t="shared" si="29"/>
        <v>13472</v>
      </c>
    </row>
    <row r="295" spans="1:14" x14ac:dyDescent="0.35">
      <c r="A295">
        <v>464</v>
      </c>
      <c r="B295">
        <f t="shared" si="27"/>
        <v>1</v>
      </c>
      <c r="C295" t="s">
        <v>399</v>
      </c>
      <c r="D295" s="1">
        <v>44074</v>
      </c>
      <c r="E295">
        <v>0</v>
      </c>
      <c r="F295">
        <v>2350</v>
      </c>
      <c r="G295" t="s">
        <v>12</v>
      </c>
      <c r="H295">
        <v>231</v>
      </c>
      <c r="I295" s="1">
        <v>44025</v>
      </c>
      <c r="J295" t="s">
        <v>400</v>
      </c>
      <c r="K295" t="s">
        <v>397</v>
      </c>
      <c r="L295" s="1">
        <v>44067</v>
      </c>
      <c r="M295" s="2">
        <f t="shared" si="28"/>
        <v>-7</v>
      </c>
      <c r="N295" s="2">
        <f t="shared" si="29"/>
        <v>-16450</v>
      </c>
    </row>
    <row r="296" spans="1:14" x14ac:dyDescent="0.35">
      <c r="A296">
        <v>343</v>
      </c>
      <c r="B296">
        <f t="shared" si="27"/>
        <v>1</v>
      </c>
      <c r="C296" t="s">
        <v>294</v>
      </c>
      <c r="D296" s="1">
        <v>44087</v>
      </c>
      <c r="E296">
        <v>0</v>
      </c>
      <c r="F296">
        <v>283.89999999999998</v>
      </c>
      <c r="G296" t="s">
        <v>12</v>
      </c>
      <c r="H296">
        <v>64483</v>
      </c>
      <c r="I296" s="1">
        <v>44056</v>
      </c>
      <c r="J296" t="s">
        <v>295</v>
      </c>
      <c r="K296" t="s">
        <v>265</v>
      </c>
      <c r="L296" s="1">
        <v>44067</v>
      </c>
      <c r="M296" s="2">
        <f t="shared" si="28"/>
        <v>-20</v>
      </c>
      <c r="N296" s="2">
        <f t="shared" si="29"/>
        <v>-5678</v>
      </c>
    </row>
    <row r="297" spans="1:14" x14ac:dyDescent="0.35">
      <c r="A297">
        <v>345</v>
      </c>
      <c r="B297">
        <f t="shared" si="27"/>
        <v>1</v>
      </c>
      <c r="C297" t="s">
        <v>296</v>
      </c>
      <c r="D297" s="1">
        <v>44094</v>
      </c>
      <c r="E297">
        <v>0</v>
      </c>
      <c r="F297">
        <v>85.95</v>
      </c>
      <c r="G297" t="s">
        <v>12</v>
      </c>
      <c r="H297">
        <v>1091</v>
      </c>
      <c r="I297" s="1">
        <v>44063</v>
      </c>
      <c r="J297" t="s">
        <v>297</v>
      </c>
      <c r="K297" t="s">
        <v>265</v>
      </c>
      <c r="L297" s="1">
        <v>44067</v>
      </c>
      <c r="M297" s="2">
        <f t="shared" si="28"/>
        <v>-27</v>
      </c>
      <c r="N297" s="2">
        <f t="shared" si="29"/>
        <v>-2320.65</v>
      </c>
    </row>
    <row r="298" spans="1:14" x14ac:dyDescent="0.35">
      <c r="A298">
        <v>631</v>
      </c>
      <c r="B298">
        <f t="shared" si="27"/>
        <v>1</v>
      </c>
      <c r="C298" t="s">
        <v>549</v>
      </c>
      <c r="D298" s="1">
        <v>44104</v>
      </c>
      <c r="E298">
        <v>0</v>
      </c>
      <c r="F298">
        <v>436.38</v>
      </c>
      <c r="G298" t="s">
        <v>482</v>
      </c>
      <c r="H298">
        <v>114292</v>
      </c>
      <c r="I298" s="1">
        <v>44048</v>
      </c>
      <c r="J298" t="s">
        <v>550</v>
      </c>
      <c r="K298" t="s">
        <v>534</v>
      </c>
      <c r="L298" s="1">
        <v>44071</v>
      </c>
      <c r="M298" s="2">
        <f t="shared" si="28"/>
        <v>-33</v>
      </c>
      <c r="N298" s="2">
        <f t="shared" si="29"/>
        <v>-14400.539999999999</v>
      </c>
    </row>
    <row r="299" spans="1:14" x14ac:dyDescent="0.35">
      <c r="A299">
        <v>687</v>
      </c>
      <c r="B299">
        <f t="shared" si="27"/>
        <v>1</v>
      </c>
      <c r="C299" t="s">
        <v>603</v>
      </c>
      <c r="D299" s="1">
        <v>44043</v>
      </c>
      <c r="E299">
        <v>0</v>
      </c>
      <c r="F299">
        <v>478.89</v>
      </c>
      <c r="G299" t="s">
        <v>482</v>
      </c>
      <c r="H299">
        <v>448620</v>
      </c>
      <c r="I299" s="1">
        <v>43990</v>
      </c>
      <c r="J299" t="s">
        <v>604</v>
      </c>
      <c r="K299" t="s">
        <v>588</v>
      </c>
      <c r="L299" s="1">
        <v>44074</v>
      </c>
      <c r="M299" s="2">
        <f t="shared" si="28"/>
        <v>31</v>
      </c>
      <c r="N299" s="2">
        <f t="shared" si="29"/>
        <v>14845.59</v>
      </c>
    </row>
    <row r="300" spans="1:14" x14ac:dyDescent="0.35">
      <c r="A300">
        <v>376</v>
      </c>
      <c r="B300">
        <f t="shared" si="27"/>
        <v>1</v>
      </c>
      <c r="C300" t="s">
        <v>323</v>
      </c>
      <c r="D300" s="1">
        <v>44074</v>
      </c>
      <c r="E300">
        <v>0</v>
      </c>
      <c r="F300">
        <v>65.709999999999994</v>
      </c>
      <c r="G300" t="s">
        <v>12</v>
      </c>
      <c r="H300">
        <v>15866</v>
      </c>
      <c r="I300" s="1">
        <v>44033</v>
      </c>
      <c r="J300" t="s">
        <v>324</v>
      </c>
      <c r="K300" t="s">
        <v>314</v>
      </c>
      <c r="L300" s="1">
        <v>44077</v>
      </c>
      <c r="M300" s="2">
        <f t="shared" si="28"/>
        <v>3</v>
      </c>
      <c r="N300" s="2">
        <f t="shared" si="29"/>
        <v>197.13</v>
      </c>
    </row>
    <row r="301" spans="1:14" x14ac:dyDescent="0.35">
      <c r="A301">
        <v>552</v>
      </c>
      <c r="B301">
        <f t="shared" si="27"/>
        <v>1</v>
      </c>
      <c r="C301" t="s">
        <v>481</v>
      </c>
      <c r="D301" s="1">
        <v>44074</v>
      </c>
      <c r="E301">
        <v>0</v>
      </c>
      <c r="F301">
        <v>682</v>
      </c>
      <c r="G301" t="s">
        <v>482</v>
      </c>
      <c r="H301">
        <v>381</v>
      </c>
      <c r="I301" s="1">
        <v>44034</v>
      </c>
      <c r="J301" t="s">
        <v>483</v>
      </c>
      <c r="K301" t="s">
        <v>484</v>
      </c>
      <c r="L301" s="1">
        <v>44077</v>
      </c>
      <c r="M301" s="2">
        <f t="shared" si="28"/>
        <v>3</v>
      </c>
      <c r="N301" s="2">
        <f t="shared" si="29"/>
        <v>2046</v>
      </c>
    </row>
    <row r="302" spans="1:14" x14ac:dyDescent="0.35">
      <c r="A302">
        <v>877</v>
      </c>
      <c r="B302">
        <f t="shared" si="27"/>
        <v>2</v>
      </c>
      <c r="C302" t="s">
        <v>785</v>
      </c>
      <c r="D302" s="1">
        <v>44074</v>
      </c>
      <c r="E302">
        <v>0</v>
      </c>
      <c r="F302">
        <v>240.2</v>
      </c>
      <c r="G302" t="s">
        <v>12</v>
      </c>
      <c r="H302">
        <v>224</v>
      </c>
      <c r="I302" s="1">
        <v>44041</v>
      </c>
      <c r="J302" t="s">
        <v>786</v>
      </c>
      <c r="K302" t="s">
        <v>782</v>
      </c>
      <c r="L302" s="1">
        <v>44077</v>
      </c>
      <c r="M302" s="2">
        <f t="shared" si="28"/>
        <v>3</v>
      </c>
      <c r="N302" s="2">
        <f t="shared" si="29"/>
        <v>720.59999999999991</v>
      </c>
    </row>
    <row r="303" spans="1:14" x14ac:dyDescent="0.35">
      <c r="A303">
        <v>798</v>
      </c>
      <c r="B303">
        <f t="shared" si="27"/>
        <v>2</v>
      </c>
      <c r="C303" t="s">
        <v>413</v>
      </c>
      <c r="D303" s="1">
        <v>44072</v>
      </c>
      <c r="E303">
        <v>0</v>
      </c>
      <c r="F303">
        <v>2500</v>
      </c>
      <c r="G303" t="s">
        <v>12</v>
      </c>
      <c r="H303">
        <v>521</v>
      </c>
      <c r="I303" s="1">
        <v>44041</v>
      </c>
      <c r="J303" t="s">
        <v>717</v>
      </c>
      <c r="K303" t="s">
        <v>716</v>
      </c>
      <c r="L303" s="1">
        <v>44077</v>
      </c>
      <c r="M303" s="2">
        <f t="shared" si="28"/>
        <v>5</v>
      </c>
      <c r="N303" s="2">
        <f t="shared" si="29"/>
        <v>12500</v>
      </c>
    </row>
    <row r="304" spans="1:14" x14ac:dyDescent="0.35">
      <c r="A304">
        <v>440</v>
      </c>
      <c r="B304">
        <f t="shared" si="27"/>
        <v>1</v>
      </c>
      <c r="C304" t="s">
        <v>382</v>
      </c>
      <c r="D304" s="1">
        <v>44074</v>
      </c>
      <c r="E304">
        <v>0</v>
      </c>
      <c r="F304">
        <v>1810.54</v>
      </c>
      <c r="G304" t="s">
        <v>12</v>
      </c>
      <c r="H304">
        <v>2644</v>
      </c>
      <c r="I304" s="1">
        <v>44041</v>
      </c>
      <c r="J304" t="s">
        <v>383</v>
      </c>
      <c r="K304" t="s">
        <v>367</v>
      </c>
      <c r="L304" s="1">
        <v>44077</v>
      </c>
      <c r="M304" s="2">
        <f t="shared" si="28"/>
        <v>3</v>
      </c>
      <c r="N304" s="2">
        <f t="shared" si="29"/>
        <v>5431.62</v>
      </c>
    </row>
    <row r="305" spans="1:14" x14ac:dyDescent="0.35">
      <c r="A305">
        <v>441</v>
      </c>
      <c r="B305">
        <f t="shared" si="27"/>
        <v>1</v>
      </c>
      <c r="C305" t="s">
        <v>384</v>
      </c>
      <c r="D305" s="1">
        <v>44074</v>
      </c>
      <c r="E305">
        <v>0</v>
      </c>
      <c r="F305">
        <v>15400</v>
      </c>
      <c r="G305" t="s">
        <v>12</v>
      </c>
      <c r="H305">
        <v>2655</v>
      </c>
      <c r="I305" s="1">
        <v>44041</v>
      </c>
      <c r="J305" t="s">
        <v>385</v>
      </c>
      <c r="K305" t="s">
        <v>367</v>
      </c>
      <c r="L305" s="1">
        <v>44077</v>
      </c>
      <c r="M305" s="2">
        <f t="shared" si="28"/>
        <v>3</v>
      </c>
      <c r="N305" s="2">
        <f t="shared" si="29"/>
        <v>46200</v>
      </c>
    </row>
    <row r="306" spans="1:14" x14ac:dyDescent="0.35">
      <c r="A306">
        <v>891</v>
      </c>
      <c r="B306">
        <f t="shared" si="27"/>
        <v>2</v>
      </c>
      <c r="C306" t="s">
        <v>246</v>
      </c>
      <c r="D306" s="1">
        <v>44074</v>
      </c>
      <c r="E306">
        <v>0</v>
      </c>
      <c r="F306">
        <v>525</v>
      </c>
      <c r="G306" t="s">
        <v>12</v>
      </c>
      <c r="H306">
        <v>45</v>
      </c>
      <c r="I306" s="1">
        <v>44042</v>
      </c>
      <c r="J306" t="s">
        <v>797</v>
      </c>
      <c r="K306" t="s">
        <v>794</v>
      </c>
      <c r="L306" s="1">
        <v>44077</v>
      </c>
      <c r="M306" s="2">
        <f t="shared" si="28"/>
        <v>3</v>
      </c>
      <c r="N306" s="2">
        <f t="shared" si="29"/>
        <v>1575</v>
      </c>
    </row>
    <row r="307" spans="1:14" x14ac:dyDescent="0.35">
      <c r="A307">
        <v>401</v>
      </c>
      <c r="B307">
        <f t="shared" si="27"/>
        <v>1</v>
      </c>
      <c r="C307" t="s">
        <v>348</v>
      </c>
      <c r="D307" s="1">
        <v>44073</v>
      </c>
      <c r="E307">
        <v>0</v>
      </c>
      <c r="F307">
        <v>302</v>
      </c>
      <c r="G307" t="s">
        <v>12</v>
      </c>
      <c r="H307">
        <v>1179</v>
      </c>
      <c r="I307" s="1">
        <v>44042</v>
      </c>
      <c r="J307" t="s">
        <v>349</v>
      </c>
      <c r="K307" t="s">
        <v>337</v>
      </c>
      <c r="L307" s="1">
        <v>44077</v>
      </c>
      <c r="M307" s="2">
        <f t="shared" si="28"/>
        <v>4</v>
      </c>
      <c r="N307" s="2">
        <f t="shared" si="29"/>
        <v>1208</v>
      </c>
    </row>
    <row r="308" spans="1:14" x14ac:dyDescent="0.35">
      <c r="A308">
        <v>442</v>
      </c>
      <c r="B308">
        <f t="shared" si="27"/>
        <v>1</v>
      </c>
      <c r="C308" t="s">
        <v>386</v>
      </c>
      <c r="D308" s="1">
        <v>44074</v>
      </c>
      <c r="E308">
        <v>0</v>
      </c>
      <c r="F308">
        <v>1300</v>
      </c>
      <c r="G308" t="s">
        <v>12</v>
      </c>
      <c r="H308">
        <v>2697</v>
      </c>
      <c r="I308" s="1">
        <v>44042</v>
      </c>
      <c r="J308" t="s">
        <v>387</v>
      </c>
      <c r="K308" t="s">
        <v>367</v>
      </c>
      <c r="L308" s="1">
        <v>44077</v>
      </c>
      <c r="M308" s="2">
        <f t="shared" si="28"/>
        <v>3</v>
      </c>
      <c r="N308" s="2">
        <f t="shared" si="29"/>
        <v>3900</v>
      </c>
    </row>
    <row r="309" spans="1:14" x14ac:dyDescent="0.35">
      <c r="A309">
        <v>508</v>
      </c>
      <c r="B309">
        <f t="shared" si="27"/>
        <v>2</v>
      </c>
      <c r="C309" t="s">
        <v>113</v>
      </c>
      <c r="D309" s="1">
        <v>44074</v>
      </c>
      <c r="E309">
        <v>0</v>
      </c>
      <c r="F309">
        <v>200</v>
      </c>
      <c r="G309" t="s">
        <v>12</v>
      </c>
      <c r="H309">
        <v>273</v>
      </c>
      <c r="I309" s="1">
        <v>44043</v>
      </c>
      <c r="J309" t="s">
        <v>450</v>
      </c>
      <c r="K309" t="s">
        <v>446</v>
      </c>
      <c r="L309" s="1">
        <v>44077</v>
      </c>
      <c r="M309" s="2">
        <f t="shared" si="28"/>
        <v>3</v>
      </c>
      <c r="N309" s="2">
        <f t="shared" si="29"/>
        <v>600</v>
      </c>
    </row>
    <row r="310" spans="1:14" x14ac:dyDescent="0.35">
      <c r="A310">
        <v>985</v>
      </c>
      <c r="B310">
        <f t="shared" si="27"/>
        <v>1</v>
      </c>
      <c r="C310" t="s">
        <v>880</v>
      </c>
      <c r="D310" s="1">
        <v>44074</v>
      </c>
      <c r="E310">
        <v>0</v>
      </c>
      <c r="F310">
        <v>19504.099999999999</v>
      </c>
      <c r="G310" t="s">
        <v>12</v>
      </c>
      <c r="H310">
        <v>543</v>
      </c>
      <c r="I310" s="1">
        <v>44043</v>
      </c>
      <c r="J310" t="s">
        <v>881</v>
      </c>
      <c r="K310" t="s">
        <v>864</v>
      </c>
      <c r="L310" s="1">
        <v>44077</v>
      </c>
      <c r="M310" s="2">
        <f t="shared" si="28"/>
        <v>3</v>
      </c>
      <c r="N310" s="2">
        <f t="shared" si="29"/>
        <v>58512.299999999996</v>
      </c>
    </row>
    <row r="311" spans="1:14" x14ac:dyDescent="0.35">
      <c r="A311">
        <v>645</v>
      </c>
      <c r="B311">
        <f t="shared" si="27"/>
        <v>1</v>
      </c>
      <c r="C311" t="s">
        <v>563</v>
      </c>
      <c r="D311" s="1">
        <v>44074</v>
      </c>
      <c r="E311">
        <v>0</v>
      </c>
      <c r="F311">
        <v>450</v>
      </c>
      <c r="G311" t="s">
        <v>12</v>
      </c>
      <c r="H311">
        <v>3530</v>
      </c>
      <c r="I311" s="1">
        <v>44043</v>
      </c>
      <c r="J311" t="s">
        <v>564</v>
      </c>
      <c r="K311" t="s">
        <v>559</v>
      </c>
      <c r="L311" s="1">
        <v>44077</v>
      </c>
      <c r="M311" s="2">
        <f t="shared" si="28"/>
        <v>3</v>
      </c>
      <c r="N311" s="2">
        <f t="shared" si="29"/>
        <v>1350</v>
      </c>
    </row>
    <row r="312" spans="1:14" x14ac:dyDescent="0.35">
      <c r="A312">
        <v>282</v>
      </c>
      <c r="B312">
        <f t="shared" si="27"/>
        <v>2</v>
      </c>
      <c r="C312" t="s">
        <v>242</v>
      </c>
      <c r="D312" s="1">
        <v>44078</v>
      </c>
      <c r="E312">
        <v>0</v>
      </c>
      <c r="F312">
        <v>7709.3</v>
      </c>
      <c r="G312" t="s">
        <v>12</v>
      </c>
      <c r="H312">
        <v>34</v>
      </c>
      <c r="I312" s="1">
        <v>44047</v>
      </c>
      <c r="J312" t="s">
        <v>243</v>
      </c>
      <c r="K312" t="s">
        <v>230</v>
      </c>
      <c r="L312" s="1">
        <v>44078</v>
      </c>
      <c r="M312" s="2">
        <f t="shared" si="28"/>
        <v>0</v>
      </c>
      <c r="N312" s="2">
        <f t="shared" si="29"/>
        <v>0</v>
      </c>
    </row>
    <row r="313" spans="1:14" x14ac:dyDescent="0.35">
      <c r="A313">
        <v>336</v>
      </c>
      <c r="B313">
        <f t="shared" si="27"/>
        <v>1</v>
      </c>
      <c r="C313" t="s">
        <v>286</v>
      </c>
      <c r="D313" s="1">
        <v>44017</v>
      </c>
      <c r="E313">
        <v>0</v>
      </c>
      <c r="F313">
        <v>283.89999999999998</v>
      </c>
      <c r="G313" t="s">
        <v>12</v>
      </c>
      <c r="H313">
        <v>21643</v>
      </c>
      <c r="I313" s="1">
        <v>43987</v>
      </c>
      <c r="J313" t="s">
        <v>287</v>
      </c>
      <c r="K313" t="s">
        <v>265</v>
      </c>
      <c r="L313" s="1">
        <v>44082</v>
      </c>
      <c r="M313" s="2">
        <f t="shared" si="28"/>
        <v>65</v>
      </c>
      <c r="N313" s="2">
        <f t="shared" si="29"/>
        <v>18453.5</v>
      </c>
    </row>
    <row r="314" spans="1:14" x14ac:dyDescent="0.35">
      <c r="A314">
        <v>921</v>
      </c>
      <c r="B314">
        <f t="shared" si="27"/>
        <v>1</v>
      </c>
      <c r="C314" t="s">
        <v>824</v>
      </c>
      <c r="D314" s="1">
        <v>44042</v>
      </c>
      <c r="E314">
        <v>0</v>
      </c>
      <c r="F314">
        <v>454</v>
      </c>
      <c r="G314" t="s">
        <v>12</v>
      </c>
      <c r="H314">
        <v>4969</v>
      </c>
      <c r="I314" s="1">
        <v>44027</v>
      </c>
      <c r="J314" t="s">
        <v>825</v>
      </c>
      <c r="K314" t="s">
        <v>826</v>
      </c>
      <c r="L314" s="1">
        <v>44082</v>
      </c>
      <c r="M314" s="2">
        <f t="shared" si="28"/>
        <v>40</v>
      </c>
      <c r="N314" s="2">
        <f t="shared" si="29"/>
        <v>18160</v>
      </c>
    </row>
    <row r="315" spans="1:14" x14ac:dyDescent="0.35">
      <c r="A315">
        <v>341</v>
      </c>
      <c r="B315">
        <f t="shared" si="27"/>
        <v>1</v>
      </c>
      <c r="C315" t="s">
        <v>292</v>
      </c>
      <c r="D315" s="1">
        <v>44063</v>
      </c>
      <c r="E315">
        <v>0</v>
      </c>
      <c r="F315">
        <v>23.9</v>
      </c>
      <c r="G315" t="s">
        <v>12</v>
      </c>
      <c r="H315">
        <v>960</v>
      </c>
      <c r="I315" s="1">
        <v>44032</v>
      </c>
      <c r="J315" t="s">
        <v>293</v>
      </c>
      <c r="K315" t="s">
        <v>265</v>
      </c>
      <c r="L315" s="1">
        <v>44082</v>
      </c>
      <c r="M315" s="2">
        <f t="shared" si="28"/>
        <v>19</v>
      </c>
      <c r="N315" s="2">
        <f t="shared" si="29"/>
        <v>454.09999999999997</v>
      </c>
    </row>
    <row r="316" spans="1:14" x14ac:dyDescent="0.35">
      <c r="A316">
        <v>762</v>
      </c>
      <c r="B316">
        <f t="shared" ref="B316:B331" si="30">COUNTIF($C$2:$C$480,C316)</f>
        <v>1</v>
      </c>
      <c r="C316" t="s">
        <v>680</v>
      </c>
      <c r="D316" s="1">
        <v>44095</v>
      </c>
      <c r="E316">
        <v>0</v>
      </c>
      <c r="F316">
        <v>1415.74</v>
      </c>
      <c r="G316" t="s">
        <v>12</v>
      </c>
      <c r="H316">
        <v>56800</v>
      </c>
      <c r="I316" s="1">
        <v>44080</v>
      </c>
      <c r="J316" t="s">
        <v>681</v>
      </c>
      <c r="K316" t="s">
        <v>617</v>
      </c>
      <c r="L316" s="1">
        <v>44082</v>
      </c>
      <c r="M316" s="2">
        <f t="shared" ref="M316:M331" si="31">+L316-D316</f>
        <v>-13</v>
      </c>
      <c r="N316" s="2">
        <f t="shared" ref="N316:N331" si="32">+M316*F316</f>
        <v>-18404.62</v>
      </c>
    </row>
    <row r="317" spans="1:14" x14ac:dyDescent="0.35">
      <c r="A317">
        <v>480</v>
      </c>
      <c r="B317">
        <f t="shared" si="30"/>
        <v>2</v>
      </c>
      <c r="C317" t="s">
        <v>413</v>
      </c>
      <c r="D317" s="1">
        <v>44111</v>
      </c>
      <c r="E317">
        <v>0</v>
      </c>
      <c r="F317">
        <v>84.29</v>
      </c>
      <c r="G317" t="s">
        <v>12</v>
      </c>
      <c r="H317">
        <v>521</v>
      </c>
      <c r="I317" s="1">
        <v>44081</v>
      </c>
      <c r="J317" t="s">
        <v>414</v>
      </c>
      <c r="K317" t="s">
        <v>408</v>
      </c>
      <c r="L317" s="1">
        <v>44084</v>
      </c>
      <c r="M317" s="2">
        <f t="shared" si="31"/>
        <v>-27</v>
      </c>
      <c r="N317" s="2">
        <f t="shared" si="32"/>
        <v>-2275.8300000000004</v>
      </c>
    </row>
    <row r="318" spans="1:14" x14ac:dyDescent="0.35">
      <c r="A318">
        <v>802</v>
      </c>
      <c r="B318">
        <f t="shared" si="30"/>
        <v>2</v>
      </c>
      <c r="C318" t="s">
        <v>719</v>
      </c>
      <c r="D318" s="1">
        <v>44113</v>
      </c>
      <c r="E318">
        <v>0</v>
      </c>
      <c r="F318">
        <v>206.24</v>
      </c>
      <c r="G318" t="s">
        <v>12</v>
      </c>
      <c r="H318">
        <v>65</v>
      </c>
      <c r="I318" s="1">
        <v>44083</v>
      </c>
      <c r="J318" t="s">
        <v>720</v>
      </c>
      <c r="K318" t="s">
        <v>721</v>
      </c>
      <c r="L318" s="1">
        <v>44084</v>
      </c>
      <c r="M318" s="2">
        <f t="shared" si="31"/>
        <v>-29</v>
      </c>
      <c r="N318" s="2">
        <f t="shared" si="32"/>
        <v>-5980.96</v>
      </c>
    </row>
    <row r="319" spans="1:14" x14ac:dyDescent="0.35">
      <c r="A319">
        <v>403</v>
      </c>
      <c r="B319">
        <f t="shared" si="30"/>
        <v>1</v>
      </c>
      <c r="C319" t="s">
        <v>350</v>
      </c>
      <c r="D319" s="1">
        <v>44104</v>
      </c>
      <c r="E319">
        <v>0</v>
      </c>
      <c r="F319">
        <v>302</v>
      </c>
      <c r="G319" t="s">
        <v>12</v>
      </c>
      <c r="H319">
        <v>1328</v>
      </c>
      <c r="I319" s="1">
        <v>44074</v>
      </c>
      <c r="J319" t="s">
        <v>351</v>
      </c>
      <c r="K319" t="s">
        <v>337</v>
      </c>
      <c r="L319" s="1">
        <v>44088</v>
      </c>
      <c r="M319" s="2">
        <f t="shared" si="31"/>
        <v>-16</v>
      </c>
      <c r="N319" s="2">
        <f t="shared" si="32"/>
        <v>-4832</v>
      </c>
    </row>
    <row r="320" spans="1:14" x14ac:dyDescent="0.35">
      <c r="A320">
        <v>1040</v>
      </c>
      <c r="B320">
        <f t="shared" si="30"/>
        <v>1</v>
      </c>
      <c r="C320" t="s">
        <v>939</v>
      </c>
      <c r="D320" s="1">
        <v>44093</v>
      </c>
      <c r="E320">
        <v>0</v>
      </c>
      <c r="F320">
        <v>65.14</v>
      </c>
      <c r="G320" t="s">
        <v>12</v>
      </c>
      <c r="H320">
        <v>202467</v>
      </c>
      <c r="I320" s="1">
        <v>44078</v>
      </c>
      <c r="J320" t="s">
        <v>940</v>
      </c>
      <c r="K320" t="s">
        <v>892</v>
      </c>
      <c r="L320" s="1">
        <v>44088</v>
      </c>
      <c r="M320" s="2">
        <f t="shared" si="31"/>
        <v>-5</v>
      </c>
      <c r="N320" s="2">
        <f t="shared" si="32"/>
        <v>-325.7</v>
      </c>
    </row>
    <row r="321" spans="1:19" x14ac:dyDescent="0.35">
      <c r="A321">
        <v>1042</v>
      </c>
      <c r="B321">
        <f t="shared" si="30"/>
        <v>1</v>
      </c>
      <c r="C321" t="s">
        <v>941</v>
      </c>
      <c r="D321" s="1">
        <v>44095</v>
      </c>
      <c r="E321">
        <v>0</v>
      </c>
      <c r="F321">
        <v>65.25</v>
      </c>
      <c r="G321" t="s">
        <v>12</v>
      </c>
      <c r="H321">
        <v>419467</v>
      </c>
      <c r="I321" s="1">
        <v>44080</v>
      </c>
      <c r="J321" t="s">
        <v>942</v>
      </c>
      <c r="K321" t="s">
        <v>892</v>
      </c>
      <c r="L321" s="1">
        <v>44088</v>
      </c>
      <c r="M321" s="2">
        <f t="shared" si="31"/>
        <v>-7</v>
      </c>
      <c r="N321" s="2">
        <f t="shared" si="32"/>
        <v>-456.75</v>
      </c>
    </row>
    <row r="322" spans="1:19" x14ac:dyDescent="0.35">
      <c r="A322">
        <v>611</v>
      </c>
      <c r="B322">
        <f t="shared" si="30"/>
        <v>1</v>
      </c>
      <c r="C322" t="s">
        <v>530</v>
      </c>
      <c r="D322" s="1">
        <v>44096</v>
      </c>
      <c r="E322">
        <v>0</v>
      </c>
      <c r="F322">
        <v>151.91</v>
      </c>
      <c r="G322" t="s">
        <v>12</v>
      </c>
      <c r="H322">
        <v>544230</v>
      </c>
      <c r="I322" s="1">
        <v>44081</v>
      </c>
      <c r="J322" t="s">
        <v>531</v>
      </c>
      <c r="K322" t="s">
        <v>524</v>
      </c>
      <c r="L322" s="1">
        <v>44088</v>
      </c>
      <c r="M322" s="2">
        <f t="shared" si="31"/>
        <v>-8</v>
      </c>
      <c r="N322" s="2">
        <f t="shared" si="32"/>
        <v>-1215.28</v>
      </c>
    </row>
    <row r="323" spans="1:19" x14ac:dyDescent="0.35">
      <c r="A323">
        <v>765</v>
      </c>
      <c r="B323">
        <f t="shared" si="30"/>
        <v>1</v>
      </c>
      <c r="C323" t="s">
        <v>682</v>
      </c>
      <c r="D323" s="1">
        <v>44101</v>
      </c>
      <c r="E323">
        <v>0</v>
      </c>
      <c r="F323">
        <v>788.02</v>
      </c>
      <c r="G323" t="s">
        <v>12</v>
      </c>
      <c r="H323">
        <v>332093</v>
      </c>
      <c r="I323" s="1">
        <v>44086</v>
      </c>
      <c r="J323" t="s">
        <v>683</v>
      </c>
      <c r="K323" t="s">
        <v>617</v>
      </c>
      <c r="L323" s="1">
        <v>44088</v>
      </c>
      <c r="M323" s="2">
        <f t="shared" si="31"/>
        <v>-13</v>
      </c>
      <c r="N323" s="2">
        <f t="shared" si="32"/>
        <v>-10244.26</v>
      </c>
    </row>
    <row r="324" spans="1:19" x14ac:dyDescent="0.35">
      <c r="A324">
        <v>524</v>
      </c>
      <c r="B324">
        <f t="shared" si="30"/>
        <v>1</v>
      </c>
      <c r="C324" t="s">
        <v>459</v>
      </c>
      <c r="D324" s="1">
        <v>44090</v>
      </c>
      <c r="E324">
        <v>0</v>
      </c>
      <c r="F324">
        <v>950.16</v>
      </c>
      <c r="G324" t="s">
        <v>10</v>
      </c>
      <c r="H324">
        <v>919</v>
      </c>
      <c r="I324" s="1">
        <v>44090</v>
      </c>
      <c r="J324" t="s">
        <v>460</v>
      </c>
      <c r="K324" t="s">
        <v>453</v>
      </c>
      <c r="L324" s="1">
        <v>44090</v>
      </c>
      <c r="M324" s="2">
        <f t="shared" si="31"/>
        <v>0</v>
      </c>
      <c r="N324" s="2">
        <f t="shared" si="32"/>
        <v>0</v>
      </c>
    </row>
    <row r="325" spans="1:19" x14ac:dyDescent="0.35">
      <c r="A325">
        <v>525</v>
      </c>
      <c r="B325">
        <f t="shared" si="30"/>
        <v>2</v>
      </c>
      <c r="C325" t="s">
        <v>417</v>
      </c>
      <c r="D325" s="1">
        <v>44090</v>
      </c>
      <c r="E325">
        <v>0</v>
      </c>
      <c r="F325">
        <v>873.21</v>
      </c>
      <c r="G325" t="s">
        <v>10</v>
      </c>
      <c r="H325">
        <v>920</v>
      </c>
      <c r="I325" s="1">
        <v>44090</v>
      </c>
      <c r="J325" t="s">
        <v>461</v>
      </c>
      <c r="K325" t="s">
        <v>453</v>
      </c>
      <c r="L325" s="1">
        <v>44090</v>
      </c>
      <c r="M325" s="2">
        <f t="shared" si="31"/>
        <v>0</v>
      </c>
      <c r="N325" s="2">
        <f t="shared" si="32"/>
        <v>0</v>
      </c>
    </row>
    <row r="326" spans="1:19" x14ac:dyDescent="0.35">
      <c r="A326">
        <v>526</v>
      </c>
      <c r="B326">
        <f t="shared" si="30"/>
        <v>1</v>
      </c>
      <c r="C326" t="s">
        <v>462</v>
      </c>
      <c r="D326" s="1">
        <v>44090</v>
      </c>
      <c r="E326">
        <v>0</v>
      </c>
      <c r="F326">
        <v>710.75</v>
      </c>
      <c r="G326" t="s">
        <v>10</v>
      </c>
      <c r="H326">
        <v>921</v>
      </c>
      <c r="I326" s="1">
        <v>44090</v>
      </c>
      <c r="J326" t="s">
        <v>463</v>
      </c>
      <c r="K326" t="s">
        <v>453</v>
      </c>
      <c r="L326" s="1">
        <v>44090</v>
      </c>
      <c r="M326" s="2">
        <f t="shared" si="31"/>
        <v>0</v>
      </c>
      <c r="N326" s="2">
        <f t="shared" si="32"/>
        <v>0</v>
      </c>
    </row>
    <row r="327" spans="1:19" x14ac:dyDescent="0.35">
      <c r="A327">
        <v>527</v>
      </c>
      <c r="B327">
        <f t="shared" si="30"/>
        <v>1</v>
      </c>
      <c r="C327" t="s">
        <v>464</v>
      </c>
      <c r="D327" s="1">
        <v>44090</v>
      </c>
      <c r="E327">
        <v>0</v>
      </c>
      <c r="F327">
        <v>710.75</v>
      </c>
      <c r="G327" t="s">
        <v>10</v>
      </c>
      <c r="H327">
        <v>922</v>
      </c>
      <c r="I327" s="1">
        <v>44090</v>
      </c>
      <c r="J327" t="s">
        <v>465</v>
      </c>
      <c r="K327" t="s">
        <v>453</v>
      </c>
      <c r="L327" s="1">
        <v>44090</v>
      </c>
      <c r="M327" s="2">
        <f t="shared" si="31"/>
        <v>0</v>
      </c>
      <c r="N327" s="2">
        <f t="shared" si="32"/>
        <v>0</v>
      </c>
    </row>
    <row r="328" spans="1:19" x14ac:dyDescent="0.35">
      <c r="A328">
        <v>830</v>
      </c>
      <c r="B328">
        <f t="shared" si="30"/>
        <v>1</v>
      </c>
      <c r="C328" t="s">
        <v>745</v>
      </c>
      <c r="D328" s="1">
        <v>44119</v>
      </c>
      <c r="E328">
        <v>0</v>
      </c>
      <c r="F328">
        <v>73.97</v>
      </c>
      <c r="G328" t="s">
        <v>12</v>
      </c>
      <c r="H328">
        <v>96414</v>
      </c>
      <c r="I328" s="1">
        <v>44089</v>
      </c>
      <c r="J328" t="s">
        <v>746</v>
      </c>
      <c r="K328" t="s">
        <v>728</v>
      </c>
      <c r="L328" s="1">
        <v>44098</v>
      </c>
      <c r="M328" s="2">
        <f t="shared" si="31"/>
        <v>-21</v>
      </c>
      <c r="N328" s="2">
        <f t="shared" si="32"/>
        <v>-1553.37</v>
      </c>
    </row>
    <row r="329" spans="1:19" x14ac:dyDescent="0.35">
      <c r="A329">
        <v>349</v>
      </c>
      <c r="B329">
        <f t="shared" si="30"/>
        <v>1</v>
      </c>
      <c r="C329" t="s">
        <v>300</v>
      </c>
      <c r="D329" s="1">
        <v>44125</v>
      </c>
      <c r="E329">
        <v>0</v>
      </c>
      <c r="F329">
        <v>49.62</v>
      </c>
      <c r="G329" t="s">
        <v>12</v>
      </c>
      <c r="H329">
        <v>1220</v>
      </c>
      <c r="I329" s="1">
        <v>44095</v>
      </c>
      <c r="J329" t="s">
        <v>301</v>
      </c>
      <c r="K329" t="s">
        <v>265</v>
      </c>
      <c r="L329" s="1">
        <v>44098</v>
      </c>
      <c r="M329" s="2">
        <f t="shared" si="31"/>
        <v>-27</v>
      </c>
      <c r="N329" s="2">
        <f t="shared" si="32"/>
        <v>-1339.74</v>
      </c>
    </row>
    <row r="330" spans="1:19" ht="15" thickBot="1" x14ac:dyDescent="0.4">
      <c r="A330">
        <v>633</v>
      </c>
      <c r="B330">
        <f t="shared" si="30"/>
        <v>1</v>
      </c>
      <c r="C330" t="s">
        <v>551</v>
      </c>
      <c r="D330" s="1">
        <v>44135</v>
      </c>
      <c r="E330">
        <v>0</v>
      </c>
      <c r="F330">
        <v>397.47</v>
      </c>
      <c r="G330" t="s">
        <v>482</v>
      </c>
      <c r="H330">
        <v>126673</v>
      </c>
      <c r="I330" s="1">
        <v>44078</v>
      </c>
      <c r="J330" t="s">
        <v>552</v>
      </c>
      <c r="K330" t="s">
        <v>534</v>
      </c>
      <c r="L330" s="1">
        <v>44102</v>
      </c>
      <c r="M330" s="2">
        <f t="shared" si="31"/>
        <v>-33</v>
      </c>
      <c r="N330" s="2">
        <f t="shared" si="32"/>
        <v>-13116.51</v>
      </c>
    </row>
    <row r="331" spans="1:19" ht="15" thickBot="1" x14ac:dyDescent="0.4">
      <c r="A331">
        <v>689</v>
      </c>
      <c r="B331">
        <f t="shared" si="30"/>
        <v>1</v>
      </c>
      <c r="C331" t="s">
        <v>605</v>
      </c>
      <c r="D331" s="1">
        <v>44074</v>
      </c>
      <c r="E331">
        <v>0</v>
      </c>
      <c r="F331">
        <v>478.89</v>
      </c>
      <c r="G331" t="s">
        <v>482</v>
      </c>
      <c r="H331">
        <v>7346</v>
      </c>
      <c r="I331" s="1">
        <v>44019</v>
      </c>
      <c r="J331" t="s">
        <v>606</v>
      </c>
      <c r="K331" t="s">
        <v>588</v>
      </c>
      <c r="L331" s="1">
        <v>44104</v>
      </c>
      <c r="M331" s="2">
        <f t="shared" si="31"/>
        <v>30</v>
      </c>
      <c r="N331" s="2">
        <f t="shared" si="32"/>
        <v>14366.699999999999</v>
      </c>
      <c r="O331" s="6">
        <f>SUM(F220:F331)</f>
        <v>247287.26000000007</v>
      </c>
      <c r="P331" s="6">
        <f>SUM(M220:M331)</f>
        <v>566</v>
      </c>
      <c r="Q331" s="6">
        <f>SUM(N220:N331)</f>
        <v>1023527.6399999999</v>
      </c>
      <c r="R331" s="7">
        <f>+Q331/O331</f>
        <v>4.1390229322772214</v>
      </c>
      <c r="S331" s="9" t="s">
        <v>981</v>
      </c>
    </row>
    <row r="332" spans="1:19" x14ac:dyDescent="0.35">
      <c r="D332" s="1"/>
      <c r="I332" s="1"/>
      <c r="M332" s="2"/>
    </row>
    <row r="333" spans="1:19" x14ac:dyDescent="0.35">
      <c r="D333" s="1"/>
      <c r="I333" s="1"/>
      <c r="M333" s="2"/>
    </row>
    <row r="334" spans="1:19" x14ac:dyDescent="0.35">
      <c r="A334">
        <v>1072</v>
      </c>
      <c r="B334">
        <f t="shared" ref="B334:B365" si="33">COUNTIF($C$2:$C$480,C334)</f>
        <v>2</v>
      </c>
      <c r="C334" t="s">
        <v>62</v>
      </c>
      <c r="D334" s="1">
        <v>44077</v>
      </c>
      <c r="E334">
        <v>0</v>
      </c>
      <c r="F334">
        <v>211.2</v>
      </c>
      <c r="G334" t="s">
        <v>12</v>
      </c>
      <c r="H334">
        <v>102</v>
      </c>
      <c r="I334" s="1">
        <v>44046</v>
      </c>
      <c r="J334" t="s">
        <v>969</v>
      </c>
      <c r="K334" t="s">
        <v>964</v>
      </c>
      <c r="L334" s="1">
        <v>44106</v>
      </c>
      <c r="M334" s="2">
        <f t="shared" ref="M334:M365" si="34">+L334-D334</f>
        <v>29</v>
      </c>
      <c r="N334" s="2">
        <f t="shared" ref="N334:N365" si="35">+M334*F334</f>
        <v>6124.7999999999993</v>
      </c>
    </row>
    <row r="335" spans="1:19" x14ac:dyDescent="0.35">
      <c r="A335">
        <v>923</v>
      </c>
      <c r="B335">
        <f t="shared" si="33"/>
        <v>1</v>
      </c>
      <c r="C335" t="s">
        <v>827</v>
      </c>
      <c r="D335" s="1">
        <v>44081</v>
      </c>
      <c r="E335">
        <v>0</v>
      </c>
      <c r="F335">
        <v>4050</v>
      </c>
      <c r="G335" t="s">
        <v>12</v>
      </c>
      <c r="H335">
        <v>502</v>
      </c>
      <c r="I335" s="1">
        <v>44050</v>
      </c>
      <c r="J335" t="s">
        <v>828</v>
      </c>
      <c r="K335" t="s">
        <v>829</v>
      </c>
      <c r="L335" s="1">
        <v>44106</v>
      </c>
      <c r="M335" s="2">
        <f t="shared" si="34"/>
        <v>25</v>
      </c>
      <c r="N335" s="2">
        <f t="shared" si="35"/>
        <v>101250</v>
      </c>
    </row>
    <row r="336" spans="1:19" x14ac:dyDescent="0.35">
      <c r="A336">
        <v>466</v>
      </c>
      <c r="B336">
        <f t="shared" si="33"/>
        <v>2</v>
      </c>
      <c r="C336" t="s">
        <v>115</v>
      </c>
      <c r="D336" s="1">
        <v>44104</v>
      </c>
      <c r="E336">
        <v>0</v>
      </c>
      <c r="F336">
        <v>287.08</v>
      </c>
      <c r="G336" t="s">
        <v>12</v>
      </c>
      <c r="H336">
        <v>274</v>
      </c>
      <c r="I336" s="1">
        <v>44057</v>
      </c>
      <c r="J336" t="s">
        <v>401</v>
      </c>
      <c r="K336" t="s">
        <v>397</v>
      </c>
      <c r="L336" s="1">
        <v>44106</v>
      </c>
      <c r="M336" s="2">
        <f t="shared" si="34"/>
        <v>2</v>
      </c>
      <c r="N336" s="2">
        <f t="shared" si="35"/>
        <v>574.16</v>
      </c>
    </row>
    <row r="337" spans="1:14" x14ac:dyDescent="0.35">
      <c r="A337">
        <v>467</v>
      </c>
      <c r="B337">
        <f t="shared" si="33"/>
        <v>1</v>
      </c>
      <c r="C337" t="s">
        <v>402</v>
      </c>
      <c r="D337" s="1">
        <v>44104</v>
      </c>
      <c r="E337">
        <v>0</v>
      </c>
      <c r="F337">
        <v>1658.7</v>
      </c>
      <c r="G337" t="s">
        <v>12</v>
      </c>
      <c r="H337">
        <v>275</v>
      </c>
      <c r="I337" s="1">
        <v>44057</v>
      </c>
      <c r="J337" t="s">
        <v>403</v>
      </c>
      <c r="K337" t="s">
        <v>397</v>
      </c>
      <c r="L337" s="1">
        <v>44106</v>
      </c>
      <c r="M337" s="2">
        <f t="shared" si="34"/>
        <v>2</v>
      </c>
      <c r="N337" s="2">
        <f t="shared" si="35"/>
        <v>3317.4</v>
      </c>
    </row>
    <row r="338" spans="1:14" x14ac:dyDescent="0.35">
      <c r="A338">
        <v>478</v>
      </c>
      <c r="B338">
        <f t="shared" si="33"/>
        <v>1</v>
      </c>
      <c r="C338" t="s">
        <v>411</v>
      </c>
      <c r="D338" s="1">
        <v>44091</v>
      </c>
      <c r="E338">
        <v>0</v>
      </c>
      <c r="F338">
        <v>3393.57</v>
      </c>
      <c r="G338" t="s">
        <v>12</v>
      </c>
      <c r="H338">
        <v>46229</v>
      </c>
      <c r="I338" s="1">
        <v>44060</v>
      </c>
      <c r="J338" t="s">
        <v>412</v>
      </c>
      <c r="K338" t="s">
        <v>408</v>
      </c>
      <c r="L338" s="1">
        <v>44106</v>
      </c>
      <c r="M338" s="2">
        <f t="shared" si="34"/>
        <v>15</v>
      </c>
      <c r="N338" s="2">
        <f t="shared" si="35"/>
        <v>50903.55</v>
      </c>
    </row>
    <row r="339" spans="1:14" x14ac:dyDescent="0.35">
      <c r="A339">
        <v>386</v>
      </c>
      <c r="B339">
        <f t="shared" si="33"/>
        <v>1</v>
      </c>
      <c r="C339" t="s">
        <v>331</v>
      </c>
      <c r="D339" s="1">
        <v>44104</v>
      </c>
      <c r="E339">
        <v>0</v>
      </c>
      <c r="F339">
        <v>86</v>
      </c>
      <c r="G339" t="s">
        <v>12</v>
      </c>
      <c r="H339">
        <v>260</v>
      </c>
      <c r="I339" s="1">
        <v>44074</v>
      </c>
      <c r="J339" t="s">
        <v>332</v>
      </c>
      <c r="K339" t="s">
        <v>328</v>
      </c>
      <c r="L339" s="1">
        <v>44106</v>
      </c>
      <c r="M339" s="2">
        <f t="shared" si="34"/>
        <v>2</v>
      </c>
      <c r="N339" s="2">
        <f t="shared" si="35"/>
        <v>172</v>
      </c>
    </row>
    <row r="340" spans="1:14" x14ac:dyDescent="0.35">
      <c r="A340">
        <v>510</v>
      </c>
      <c r="B340">
        <f t="shared" si="33"/>
        <v>1</v>
      </c>
      <c r="C340" t="s">
        <v>428</v>
      </c>
      <c r="D340" s="1">
        <v>44104</v>
      </c>
      <c r="E340">
        <v>0</v>
      </c>
      <c r="F340">
        <v>99</v>
      </c>
      <c r="G340" t="s">
        <v>12</v>
      </c>
      <c r="H340">
        <v>309</v>
      </c>
      <c r="I340" s="1">
        <v>44074</v>
      </c>
      <c r="J340" t="s">
        <v>451</v>
      </c>
      <c r="K340" t="s">
        <v>446</v>
      </c>
      <c r="L340" s="1">
        <v>44106</v>
      </c>
      <c r="M340" s="2">
        <f t="shared" si="34"/>
        <v>2</v>
      </c>
      <c r="N340" s="2">
        <f t="shared" si="35"/>
        <v>198</v>
      </c>
    </row>
    <row r="341" spans="1:14" x14ac:dyDescent="0.35">
      <c r="A341">
        <v>546</v>
      </c>
      <c r="B341">
        <f t="shared" si="33"/>
        <v>1</v>
      </c>
      <c r="C341" t="s">
        <v>475</v>
      </c>
      <c r="D341" s="1">
        <v>44104</v>
      </c>
      <c r="E341">
        <v>0</v>
      </c>
      <c r="F341">
        <v>795.74</v>
      </c>
      <c r="G341" t="s">
        <v>12</v>
      </c>
      <c r="H341">
        <v>64149</v>
      </c>
      <c r="I341" s="1">
        <v>44074</v>
      </c>
      <c r="J341" t="s">
        <v>476</v>
      </c>
      <c r="K341" t="s">
        <v>472</v>
      </c>
      <c r="L341" s="1">
        <v>44106</v>
      </c>
      <c r="M341" s="2">
        <f t="shared" si="34"/>
        <v>2</v>
      </c>
      <c r="N341" s="2">
        <f t="shared" si="35"/>
        <v>1591.48</v>
      </c>
    </row>
    <row r="342" spans="1:14" x14ac:dyDescent="0.35">
      <c r="A342">
        <v>849</v>
      </c>
      <c r="B342">
        <f t="shared" si="33"/>
        <v>1</v>
      </c>
      <c r="C342" t="s">
        <v>761</v>
      </c>
      <c r="D342" s="1">
        <v>44075</v>
      </c>
      <c r="E342">
        <v>0</v>
      </c>
      <c r="F342">
        <v>2000</v>
      </c>
      <c r="G342" t="s">
        <v>12</v>
      </c>
      <c r="H342">
        <v>62</v>
      </c>
      <c r="I342" s="1">
        <v>44044</v>
      </c>
      <c r="J342" t="s">
        <v>762</v>
      </c>
      <c r="K342" t="s">
        <v>760</v>
      </c>
      <c r="L342" s="1">
        <v>44109</v>
      </c>
      <c r="M342" s="2">
        <f t="shared" si="34"/>
        <v>34</v>
      </c>
      <c r="N342" s="2">
        <f t="shared" si="35"/>
        <v>68000</v>
      </c>
    </row>
    <row r="343" spans="1:14" x14ac:dyDescent="0.35">
      <c r="A343">
        <v>852</v>
      </c>
      <c r="B343">
        <f t="shared" si="33"/>
        <v>1</v>
      </c>
      <c r="C343" t="s">
        <v>763</v>
      </c>
      <c r="D343" s="1">
        <v>44093</v>
      </c>
      <c r="E343">
        <v>0</v>
      </c>
      <c r="F343">
        <v>2000</v>
      </c>
      <c r="G343" t="s">
        <v>12</v>
      </c>
      <c r="H343">
        <v>68</v>
      </c>
      <c r="I343" s="1">
        <v>44062</v>
      </c>
      <c r="J343" t="s">
        <v>764</v>
      </c>
      <c r="K343" t="s">
        <v>760</v>
      </c>
      <c r="L343" s="1">
        <v>44109</v>
      </c>
      <c r="M343" s="2">
        <f t="shared" si="34"/>
        <v>16</v>
      </c>
      <c r="N343" s="2">
        <f t="shared" si="35"/>
        <v>32000</v>
      </c>
    </row>
    <row r="344" spans="1:14" x14ac:dyDescent="0.35">
      <c r="A344">
        <v>927</v>
      </c>
      <c r="B344">
        <f t="shared" si="33"/>
        <v>2</v>
      </c>
      <c r="C344" t="s">
        <v>785</v>
      </c>
      <c r="D344" s="1">
        <v>44121</v>
      </c>
      <c r="E344">
        <v>0</v>
      </c>
      <c r="F344">
        <v>40</v>
      </c>
      <c r="G344" t="s">
        <v>12</v>
      </c>
      <c r="H344">
        <v>224</v>
      </c>
      <c r="I344" s="1">
        <v>44106</v>
      </c>
      <c r="J344" t="s">
        <v>832</v>
      </c>
      <c r="K344" t="s">
        <v>833</v>
      </c>
      <c r="L344" s="1">
        <v>44109</v>
      </c>
      <c r="M344" s="2">
        <f t="shared" si="34"/>
        <v>-12</v>
      </c>
      <c r="N344" s="2">
        <f t="shared" si="35"/>
        <v>-480</v>
      </c>
    </row>
    <row r="345" spans="1:14" x14ac:dyDescent="0.35">
      <c r="A345">
        <v>482</v>
      </c>
      <c r="B345">
        <f t="shared" si="33"/>
        <v>1</v>
      </c>
      <c r="C345" t="s">
        <v>415</v>
      </c>
      <c r="D345" s="1">
        <v>44142</v>
      </c>
      <c r="E345">
        <v>0</v>
      </c>
      <c r="F345">
        <v>79.36</v>
      </c>
      <c r="G345" t="s">
        <v>12</v>
      </c>
      <c r="H345">
        <v>723</v>
      </c>
      <c r="I345" s="1">
        <v>44111</v>
      </c>
      <c r="J345" t="s">
        <v>416</v>
      </c>
      <c r="K345" t="s">
        <v>408</v>
      </c>
      <c r="L345" s="1">
        <v>44116</v>
      </c>
      <c r="M345" s="2">
        <f t="shared" si="34"/>
        <v>-26</v>
      </c>
      <c r="N345" s="2">
        <f t="shared" si="35"/>
        <v>-2063.36</v>
      </c>
    </row>
    <row r="346" spans="1:14" x14ac:dyDescent="0.35">
      <c r="A346">
        <v>347</v>
      </c>
      <c r="B346">
        <f t="shared" si="33"/>
        <v>1</v>
      </c>
      <c r="C346" t="s">
        <v>298</v>
      </c>
      <c r="D346" s="1">
        <v>44118</v>
      </c>
      <c r="E346">
        <v>0</v>
      </c>
      <c r="F346">
        <v>250.16</v>
      </c>
      <c r="G346" t="s">
        <v>12</v>
      </c>
      <c r="H346">
        <v>60753</v>
      </c>
      <c r="I346" s="1">
        <v>44088</v>
      </c>
      <c r="J346" t="s">
        <v>299</v>
      </c>
      <c r="K346" t="s">
        <v>265</v>
      </c>
      <c r="L346" s="1">
        <v>44117</v>
      </c>
      <c r="M346" s="2">
        <f t="shared" si="34"/>
        <v>-1</v>
      </c>
      <c r="N346" s="2">
        <f t="shared" si="35"/>
        <v>-250.16</v>
      </c>
    </row>
    <row r="347" spans="1:14" x14ac:dyDescent="0.35">
      <c r="A347">
        <v>1044</v>
      </c>
      <c r="B347">
        <f t="shared" si="33"/>
        <v>1</v>
      </c>
      <c r="C347" t="s">
        <v>943</v>
      </c>
      <c r="D347" s="1">
        <v>44124</v>
      </c>
      <c r="E347">
        <v>0</v>
      </c>
      <c r="F347">
        <v>52.12</v>
      </c>
      <c r="G347" t="s">
        <v>12</v>
      </c>
      <c r="H347">
        <v>8869</v>
      </c>
      <c r="I347" s="1">
        <v>44109</v>
      </c>
      <c r="J347" t="s">
        <v>944</v>
      </c>
      <c r="K347" t="s">
        <v>892</v>
      </c>
      <c r="L347" s="1">
        <v>44117</v>
      </c>
      <c r="M347" s="2">
        <f t="shared" si="34"/>
        <v>-7</v>
      </c>
      <c r="N347" s="2">
        <f t="shared" si="35"/>
        <v>-364.84</v>
      </c>
    </row>
    <row r="348" spans="1:14" x14ac:dyDescent="0.35">
      <c r="A348">
        <v>1045</v>
      </c>
      <c r="B348">
        <f t="shared" si="33"/>
        <v>1</v>
      </c>
      <c r="C348" t="s">
        <v>945</v>
      </c>
      <c r="D348" s="1">
        <v>44124</v>
      </c>
      <c r="E348">
        <v>0</v>
      </c>
      <c r="F348">
        <v>92.13</v>
      </c>
      <c r="G348" t="s">
        <v>12</v>
      </c>
      <c r="H348">
        <v>10068</v>
      </c>
      <c r="I348" s="1">
        <v>44109</v>
      </c>
      <c r="J348" t="s">
        <v>946</v>
      </c>
      <c r="K348" t="s">
        <v>892</v>
      </c>
      <c r="L348" s="1">
        <v>44117</v>
      </c>
      <c r="M348" s="2">
        <f t="shared" si="34"/>
        <v>-7</v>
      </c>
      <c r="N348" s="2">
        <f t="shared" si="35"/>
        <v>-644.91</v>
      </c>
    </row>
    <row r="349" spans="1:14" x14ac:dyDescent="0.35">
      <c r="A349">
        <v>1046</v>
      </c>
      <c r="B349">
        <f t="shared" si="33"/>
        <v>1</v>
      </c>
      <c r="C349" t="s">
        <v>947</v>
      </c>
      <c r="D349" s="1">
        <v>44124</v>
      </c>
      <c r="E349">
        <v>0</v>
      </c>
      <c r="F349">
        <v>95.99</v>
      </c>
      <c r="G349" t="s">
        <v>12</v>
      </c>
      <c r="H349">
        <v>54868</v>
      </c>
      <c r="I349" s="1">
        <v>44109</v>
      </c>
      <c r="J349" t="s">
        <v>948</v>
      </c>
      <c r="K349" t="s">
        <v>892</v>
      </c>
      <c r="L349" s="1">
        <v>44117</v>
      </c>
      <c r="M349" s="2">
        <f t="shared" si="34"/>
        <v>-7</v>
      </c>
      <c r="N349" s="2">
        <f t="shared" si="35"/>
        <v>-671.93</v>
      </c>
    </row>
    <row r="350" spans="1:14" x14ac:dyDescent="0.35">
      <c r="A350">
        <v>1047</v>
      </c>
      <c r="B350">
        <f t="shared" si="33"/>
        <v>1</v>
      </c>
      <c r="C350" t="s">
        <v>949</v>
      </c>
      <c r="D350" s="1">
        <v>44124</v>
      </c>
      <c r="E350">
        <v>0</v>
      </c>
      <c r="F350">
        <v>108.62</v>
      </c>
      <c r="G350" t="s">
        <v>12</v>
      </c>
      <c r="H350">
        <v>202024</v>
      </c>
      <c r="I350" s="1">
        <v>44109</v>
      </c>
      <c r="J350" t="s">
        <v>950</v>
      </c>
      <c r="K350" t="s">
        <v>892</v>
      </c>
      <c r="L350" s="1">
        <v>44117</v>
      </c>
      <c r="M350" s="2">
        <f t="shared" si="34"/>
        <v>-7</v>
      </c>
      <c r="N350" s="2">
        <f t="shared" si="35"/>
        <v>-760.34</v>
      </c>
    </row>
    <row r="351" spans="1:14" x14ac:dyDescent="0.35">
      <c r="A351">
        <v>766</v>
      </c>
      <c r="B351">
        <f t="shared" si="33"/>
        <v>1</v>
      </c>
      <c r="C351" t="s">
        <v>684</v>
      </c>
      <c r="D351" s="1">
        <v>44127</v>
      </c>
      <c r="E351">
        <v>0</v>
      </c>
      <c r="F351">
        <v>128.94999999999999</v>
      </c>
      <c r="G351" t="s">
        <v>12</v>
      </c>
      <c r="H351">
        <v>55601</v>
      </c>
      <c r="I351" s="1">
        <v>44112</v>
      </c>
      <c r="J351" t="s">
        <v>685</v>
      </c>
      <c r="K351" t="s">
        <v>617</v>
      </c>
      <c r="L351" s="1">
        <v>44117</v>
      </c>
      <c r="M351" s="2">
        <f t="shared" si="34"/>
        <v>-10</v>
      </c>
      <c r="N351" s="2">
        <f t="shared" si="35"/>
        <v>-1289.5</v>
      </c>
    </row>
    <row r="352" spans="1:14" x14ac:dyDescent="0.35">
      <c r="A352">
        <v>767</v>
      </c>
      <c r="B352">
        <f t="shared" si="33"/>
        <v>1</v>
      </c>
      <c r="C352" t="s">
        <v>686</v>
      </c>
      <c r="D352" s="1">
        <v>44127</v>
      </c>
      <c r="E352">
        <v>0</v>
      </c>
      <c r="F352">
        <v>56.69</v>
      </c>
      <c r="G352" t="s">
        <v>12</v>
      </c>
      <c r="H352">
        <v>55602</v>
      </c>
      <c r="I352" s="1">
        <v>44112</v>
      </c>
      <c r="J352" t="s">
        <v>687</v>
      </c>
      <c r="K352" t="s">
        <v>617</v>
      </c>
      <c r="L352" s="1">
        <v>44117</v>
      </c>
      <c r="M352" s="2">
        <f t="shared" si="34"/>
        <v>-10</v>
      </c>
      <c r="N352" s="2">
        <f t="shared" si="35"/>
        <v>-566.9</v>
      </c>
    </row>
    <row r="353" spans="1:14" x14ac:dyDescent="0.35">
      <c r="A353">
        <v>772</v>
      </c>
      <c r="B353">
        <f t="shared" si="33"/>
        <v>1</v>
      </c>
      <c r="C353" t="s">
        <v>690</v>
      </c>
      <c r="D353" s="1">
        <v>44130</v>
      </c>
      <c r="E353">
        <v>0</v>
      </c>
      <c r="F353">
        <v>531.26</v>
      </c>
      <c r="G353" t="s">
        <v>12</v>
      </c>
      <c r="H353">
        <v>45537</v>
      </c>
      <c r="I353" s="1">
        <v>44115</v>
      </c>
      <c r="J353" t="s">
        <v>691</v>
      </c>
      <c r="K353" t="s">
        <v>617</v>
      </c>
      <c r="L353" s="1">
        <v>44117</v>
      </c>
      <c r="M353" s="2">
        <f t="shared" si="34"/>
        <v>-13</v>
      </c>
      <c r="N353" s="2">
        <f t="shared" si="35"/>
        <v>-6906.38</v>
      </c>
    </row>
    <row r="354" spans="1:14" x14ac:dyDescent="0.35">
      <c r="A354">
        <v>773</v>
      </c>
      <c r="B354">
        <f t="shared" si="33"/>
        <v>1</v>
      </c>
      <c r="C354" t="s">
        <v>692</v>
      </c>
      <c r="D354" s="1">
        <v>44130</v>
      </c>
      <c r="E354">
        <v>0</v>
      </c>
      <c r="F354">
        <v>64.66</v>
      </c>
      <c r="G354" t="s">
        <v>12</v>
      </c>
      <c r="H354">
        <v>645536</v>
      </c>
      <c r="I354" s="1">
        <v>44115</v>
      </c>
      <c r="J354" t="s">
        <v>693</v>
      </c>
      <c r="K354" t="s">
        <v>617</v>
      </c>
      <c r="L354" s="1">
        <v>44117</v>
      </c>
      <c r="M354" s="2">
        <f t="shared" si="34"/>
        <v>-13</v>
      </c>
      <c r="N354" s="2">
        <f t="shared" si="35"/>
        <v>-840.57999999999993</v>
      </c>
    </row>
    <row r="355" spans="1:14" x14ac:dyDescent="0.35">
      <c r="A355">
        <v>312</v>
      </c>
      <c r="B355">
        <f t="shared" si="33"/>
        <v>1</v>
      </c>
      <c r="C355" t="s">
        <v>263</v>
      </c>
      <c r="D355" s="1">
        <v>44147</v>
      </c>
      <c r="E355">
        <v>0</v>
      </c>
      <c r="F355">
        <v>86.06</v>
      </c>
      <c r="G355" t="s">
        <v>12</v>
      </c>
      <c r="H355">
        <v>237</v>
      </c>
      <c r="I355" s="1">
        <v>44116</v>
      </c>
      <c r="J355" t="s">
        <v>264</v>
      </c>
      <c r="K355" t="s">
        <v>262</v>
      </c>
      <c r="L355" s="1">
        <v>44118</v>
      </c>
      <c r="M355" s="2">
        <f t="shared" si="34"/>
        <v>-29</v>
      </c>
      <c r="N355" s="2">
        <f t="shared" si="35"/>
        <v>-2495.7400000000002</v>
      </c>
    </row>
    <row r="356" spans="1:14" x14ac:dyDescent="0.35">
      <c r="A356">
        <v>284</v>
      </c>
      <c r="B356">
        <f t="shared" si="33"/>
        <v>2</v>
      </c>
      <c r="C356" t="s">
        <v>244</v>
      </c>
      <c r="D356" s="1">
        <v>44119</v>
      </c>
      <c r="E356">
        <v>0</v>
      </c>
      <c r="F356">
        <v>9784.7999999999993</v>
      </c>
      <c r="G356" t="s">
        <v>12</v>
      </c>
      <c r="H356">
        <v>39</v>
      </c>
      <c r="I356" s="1">
        <v>44089</v>
      </c>
      <c r="J356" t="s">
        <v>245</v>
      </c>
      <c r="K356" t="s">
        <v>230</v>
      </c>
      <c r="L356" s="1">
        <v>44119</v>
      </c>
      <c r="M356" s="2">
        <f t="shared" si="34"/>
        <v>0</v>
      </c>
      <c r="N356" s="2">
        <f t="shared" si="35"/>
        <v>0</v>
      </c>
    </row>
    <row r="357" spans="1:14" x14ac:dyDescent="0.35">
      <c r="A357">
        <v>776</v>
      </c>
      <c r="B357">
        <f t="shared" si="33"/>
        <v>1</v>
      </c>
      <c r="C357" t="s">
        <v>694</v>
      </c>
      <c r="D357" s="1">
        <v>44131</v>
      </c>
      <c r="E357">
        <v>0</v>
      </c>
      <c r="F357">
        <v>138.49</v>
      </c>
      <c r="G357" t="s">
        <v>12</v>
      </c>
      <c r="H357">
        <v>554637</v>
      </c>
      <c r="I357" s="1">
        <v>44116</v>
      </c>
      <c r="J357" t="s">
        <v>695</v>
      </c>
      <c r="K357" t="s">
        <v>617</v>
      </c>
      <c r="L357" s="1">
        <v>44124</v>
      </c>
      <c r="M357" s="2">
        <f t="shared" si="34"/>
        <v>-7</v>
      </c>
      <c r="N357" s="2">
        <f t="shared" si="35"/>
        <v>-969.43000000000006</v>
      </c>
    </row>
    <row r="358" spans="1:14" x14ac:dyDescent="0.35">
      <c r="A358">
        <v>777</v>
      </c>
      <c r="B358">
        <f t="shared" si="33"/>
        <v>1</v>
      </c>
      <c r="C358" t="s">
        <v>696</v>
      </c>
      <c r="D358" s="1">
        <v>44131</v>
      </c>
      <c r="E358">
        <v>0</v>
      </c>
      <c r="F358">
        <v>773.74</v>
      </c>
      <c r="G358" t="s">
        <v>12</v>
      </c>
      <c r="H358">
        <v>554638</v>
      </c>
      <c r="I358" s="1">
        <v>44116</v>
      </c>
      <c r="J358" t="s">
        <v>697</v>
      </c>
      <c r="K358" t="s">
        <v>617</v>
      </c>
      <c r="L358" s="1">
        <v>44124</v>
      </c>
      <c r="M358" s="2">
        <f t="shared" si="34"/>
        <v>-7</v>
      </c>
      <c r="N358" s="2">
        <f t="shared" si="35"/>
        <v>-5416.18</v>
      </c>
    </row>
    <row r="359" spans="1:14" x14ac:dyDescent="0.35">
      <c r="A359">
        <v>351</v>
      </c>
      <c r="B359">
        <f t="shared" si="33"/>
        <v>1</v>
      </c>
      <c r="C359" t="s">
        <v>302</v>
      </c>
      <c r="D359" s="1">
        <v>44149</v>
      </c>
      <c r="E359">
        <v>0</v>
      </c>
      <c r="F359">
        <v>284.60000000000002</v>
      </c>
      <c r="G359" t="s">
        <v>12</v>
      </c>
      <c r="H359">
        <v>202542</v>
      </c>
      <c r="I359" s="1">
        <v>44118</v>
      </c>
      <c r="J359" t="s">
        <v>303</v>
      </c>
      <c r="K359" t="s">
        <v>265</v>
      </c>
      <c r="L359" s="1">
        <v>44124</v>
      </c>
      <c r="M359" s="2">
        <f t="shared" si="34"/>
        <v>-25</v>
      </c>
      <c r="N359" s="2">
        <f t="shared" si="35"/>
        <v>-7115.0000000000009</v>
      </c>
    </row>
    <row r="360" spans="1:14" x14ac:dyDescent="0.35">
      <c r="A360">
        <v>832</v>
      </c>
      <c r="B360">
        <f t="shared" si="33"/>
        <v>1</v>
      </c>
      <c r="C360" t="s">
        <v>747</v>
      </c>
      <c r="D360" s="1">
        <v>44150</v>
      </c>
      <c r="E360">
        <v>0</v>
      </c>
      <c r="F360">
        <v>49.48</v>
      </c>
      <c r="G360" t="s">
        <v>12</v>
      </c>
      <c r="H360">
        <v>3453</v>
      </c>
      <c r="I360" s="1">
        <v>44119</v>
      </c>
      <c r="J360" t="s">
        <v>748</v>
      </c>
      <c r="K360" t="s">
        <v>728</v>
      </c>
      <c r="L360" s="1">
        <v>44124</v>
      </c>
      <c r="M360" s="2">
        <f t="shared" si="34"/>
        <v>-26</v>
      </c>
      <c r="N360" s="2">
        <f t="shared" si="35"/>
        <v>-1286.48</v>
      </c>
    </row>
    <row r="361" spans="1:14" x14ac:dyDescent="0.35">
      <c r="A361">
        <v>532</v>
      </c>
      <c r="B361">
        <f t="shared" si="33"/>
        <v>1</v>
      </c>
      <c r="C361" t="s">
        <v>466</v>
      </c>
      <c r="D361" s="1">
        <v>44126</v>
      </c>
      <c r="E361">
        <v>0</v>
      </c>
      <c r="F361">
        <v>710.75</v>
      </c>
      <c r="G361" t="s">
        <v>10</v>
      </c>
      <c r="H361">
        <v>1098</v>
      </c>
      <c r="I361" s="1">
        <v>44126</v>
      </c>
      <c r="J361" t="s">
        <v>467</v>
      </c>
      <c r="K361" t="s">
        <v>453</v>
      </c>
      <c r="L361" s="1">
        <v>44126</v>
      </c>
      <c r="M361" s="2">
        <f t="shared" si="34"/>
        <v>0</v>
      </c>
      <c r="N361" s="2">
        <f t="shared" si="35"/>
        <v>0</v>
      </c>
    </row>
    <row r="362" spans="1:14" x14ac:dyDescent="0.35">
      <c r="A362">
        <v>810</v>
      </c>
      <c r="B362">
        <f t="shared" si="33"/>
        <v>3</v>
      </c>
      <c r="C362" t="s">
        <v>419</v>
      </c>
      <c r="D362" s="1">
        <v>44165</v>
      </c>
      <c r="E362">
        <v>0</v>
      </c>
      <c r="F362">
        <v>6840.32</v>
      </c>
      <c r="G362" t="s">
        <v>12</v>
      </c>
      <c r="H362">
        <v>17</v>
      </c>
      <c r="I362" s="1">
        <v>44124</v>
      </c>
      <c r="J362" t="s">
        <v>727</v>
      </c>
      <c r="K362" t="s">
        <v>725</v>
      </c>
      <c r="L362" s="1">
        <v>44127</v>
      </c>
      <c r="M362" s="2">
        <f t="shared" si="34"/>
        <v>-38</v>
      </c>
      <c r="N362" s="2">
        <f t="shared" si="35"/>
        <v>-259932.15999999997</v>
      </c>
    </row>
    <row r="363" spans="1:14" x14ac:dyDescent="0.35">
      <c r="A363">
        <v>635</v>
      </c>
      <c r="B363">
        <f t="shared" si="33"/>
        <v>1</v>
      </c>
      <c r="C363" t="s">
        <v>553</v>
      </c>
      <c r="D363" s="1">
        <v>44165</v>
      </c>
      <c r="E363">
        <v>0</v>
      </c>
      <c r="F363">
        <v>404.83</v>
      </c>
      <c r="G363" t="s">
        <v>482</v>
      </c>
      <c r="H363">
        <v>140528</v>
      </c>
      <c r="I363" s="1">
        <v>44109</v>
      </c>
      <c r="J363" t="s">
        <v>554</v>
      </c>
      <c r="K363" t="s">
        <v>534</v>
      </c>
      <c r="L363" s="1">
        <v>44132</v>
      </c>
      <c r="M363" s="2">
        <f t="shared" si="34"/>
        <v>-33</v>
      </c>
      <c r="N363" s="2">
        <f t="shared" si="35"/>
        <v>-13359.39</v>
      </c>
    </row>
    <row r="364" spans="1:14" x14ac:dyDescent="0.35">
      <c r="A364">
        <v>691</v>
      </c>
      <c r="B364">
        <f t="shared" si="33"/>
        <v>1</v>
      </c>
      <c r="C364" t="s">
        <v>607</v>
      </c>
      <c r="D364" s="1">
        <v>44104</v>
      </c>
      <c r="E364">
        <v>0</v>
      </c>
      <c r="F364">
        <v>478.89</v>
      </c>
      <c r="G364" t="s">
        <v>482</v>
      </c>
      <c r="H364">
        <v>609537</v>
      </c>
      <c r="I364" s="1">
        <v>44047</v>
      </c>
      <c r="J364" t="s">
        <v>608</v>
      </c>
      <c r="K364" t="s">
        <v>588</v>
      </c>
      <c r="L364" s="1">
        <v>44137</v>
      </c>
      <c r="M364" s="2">
        <f t="shared" si="34"/>
        <v>33</v>
      </c>
      <c r="N364" s="2">
        <f t="shared" si="35"/>
        <v>15803.369999999999</v>
      </c>
    </row>
    <row r="365" spans="1:14" x14ac:dyDescent="0.35">
      <c r="A365">
        <v>932</v>
      </c>
      <c r="B365">
        <f t="shared" si="33"/>
        <v>1</v>
      </c>
      <c r="C365" t="s">
        <v>836</v>
      </c>
      <c r="D365" s="1">
        <v>44154</v>
      </c>
      <c r="E365">
        <v>0</v>
      </c>
      <c r="F365">
        <v>99.17</v>
      </c>
      <c r="G365" t="s">
        <v>12</v>
      </c>
      <c r="H365">
        <v>6295</v>
      </c>
      <c r="I365" s="1">
        <v>44139</v>
      </c>
      <c r="J365" t="s">
        <v>838</v>
      </c>
      <c r="K365" t="s">
        <v>837</v>
      </c>
      <c r="L365" s="1">
        <v>44139</v>
      </c>
      <c r="M365" s="2">
        <f t="shared" si="34"/>
        <v>-15</v>
      </c>
      <c r="N365" s="2">
        <f t="shared" si="35"/>
        <v>-1487.55</v>
      </c>
    </row>
    <row r="366" spans="1:14" x14ac:dyDescent="0.35">
      <c r="A366">
        <v>548</v>
      </c>
      <c r="B366">
        <f t="shared" ref="B366:B397" si="36">COUNTIF($C$2:$C$480,C366)</f>
        <v>1</v>
      </c>
      <c r="C366" t="s">
        <v>477</v>
      </c>
      <c r="D366" s="1">
        <v>44135</v>
      </c>
      <c r="E366">
        <v>0</v>
      </c>
      <c r="F366">
        <v>11.22</v>
      </c>
      <c r="G366" t="s">
        <v>12</v>
      </c>
      <c r="H366">
        <v>64493</v>
      </c>
      <c r="I366" s="1">
        <v>44075</v>
      </c>
      <c r="J366" t="s">
        <v>478</v>
      </c>
      <c r="K366" t="s">
        <v>472</v>
      </c>
      <c r="L366" s="1">
        <v>44140</v>
      </c>
      <c r="M366" s="2">
        <f t="shared" ref="M366:M397" si="37">+L366-D366</f>
        <v>5</v>
      </c>
      <c r="N366" s="2">
        <f t="shared" ref="N366:N397" si="38">+M366*F366</f>
        <v>56.1</v>
      </c>
    </row>
    <row r="367" spans="1:14" x14ac:dyDescent="0.35">
      <c r="A367">
        <v>568</v>
      </c>
      <c r="B367">
        <f t="shared" si="36"/>
        <v>1</v>
      </c>
      <c r="C367" t="s">
        <v>501</v>
      </c>
      <c r="D367" s="1">
        <v>44096</v>
      </c>
      <c r="E367">
        <v>0</v>
      </c>
      <c r="F367">
        <v>13.1</v>
      </c>
      <c r="G367" t="s">
        <v>12</v>
      </c>
      <c r="H367">
        <v>42819</v>
      </c>
      <c r="I367" s="1">
        <v>44081</v>
      </c>
      <c r="J367" t="s">
        <v>502</v>
      </c>
      <c r="K367" t="s">
        <v>498</v>
      </c>
      <c r="L367" s="1">
        <v>44140</v>
      </c>
      <c r="M367" s="2">
        <f t="shared" si="37"/>
        <v>44</v>
      </c>
      <c r="N367" s="2">
        <f t="shared" si="38"/>
        <v>576.4</v>
      </c>
    </row>
    <row r="368" spans="1:14" x14ac:dyDescent="0.35">
      <c r="A368">
        <v>1074</v>
      </c>
      <c r="B368">
        <f t="shared" si="36"/>
        <v>1</v>
      </c>
      <c r="C368" t="s">
        <v>970</v>
      </c>
      <c r="D368" s="1">
        <v>44118</v>
      </c>
      <c r="E368">
        <v>0</v>
      </c>
      <c r="F368">
        <v>779.68</v>
      </c>
      <c r="G368" t="s">
        <v>12</v>
      </c>
      <c r="H368">
        <v>127</v>
      </c>
      <c r="I368" s="1">
        <v>44088</v>
      </c>
      <c r="J368" t="s">
        <v>971</v>
      </c>
      <c r="K368" t="s">
        <v>964</v>
      </c>
      <c r="L368" s="1">
        <v>44140</v>
      </c>
      <c r="M368" s="2">
        <f t="shared" si="37"/>
        <v>22</v>
      </c>
      <c r="N368" s="2">
        <f t="shared" si="38"/>
        <v>17152.96</v>
      </c>
    </row>
    <row r="369" spans="1:14" x14ac:dyDescent="0.35">
      <c r="A369">
        <v>879</v>
      </c>
      <c r="B369">
        <f t="shared" si="36"/>
        <v>1</v>
      </c>
      <c r="C369" t="s">
        <v>427</v>
      </c>
      <c r="D369" s="1">
        <v>44135</v>
      </c>
      <c r="E369">
        <v>0</v>
      </c>
      <c r="F369">
        <v>232.34</v>
      </c>
      <c r="G369" t="s">
        <v>12</v>
      </c>
      <c r="H369">
        <v>306</v>
      </c>
      <c r="I369" s="1">
        <v>44102</v>
      </c>
      <c r="J369" t="s">
        <v>787</v>
      </c>
      <c r="K369" t="s">
        <v>782</v>
      </c>
      <c r="L369" s="1">
        <v>44140</v>
      </c>
      <c r="M369" s="2">
        <f t="shared" si="37"/>
        <v>5</v>
      </c>
      <c r="N369" s="2">
        <f t="shared" si="38"/>
        <v>1161.7</v>
      </c>
    </row>
    <row r="370" spans="1:14" x14ac:dyDescent="0.35">
      <c r="A370">
        <v>987</v>
      </c>
      <c r="B370">
        <f t="shared" si="36"/>
        <v>1</v>
      </c>
      <c r="C370" t="s">
        <v>882</v>
      </c>
      <c r="D370" s="1">
        <v>44134</v>
      </c>
      <c r="E370">
        <v>0</v>
      </c>
      <c r="F370">
        <v>18</v>
      </c>
      <c r="G370" t="s">
        <v>12</v>
      </c>
      <c r="H370">
        <v>771</v>
      </c>
      <c r="I370" s="1">
        <v>44104</v>
      </c>
      <c r="J370" t="s">
        <v>883</v>
      </c>
      <c r="K370" t="s">
        <v>864</v>
      </c>
      <c r="L370" s="1">
        <v>44140</v>
      </c>
      <c r="M370" s="2">
        <f t="shared" si="37"/>
        <v>6</v>
      </c>
      <c r="N370" s="2">
        <f t="shared" si="38"/>
        <v>108</v>
      </c>
    </row>
    <row r="371" spans="1:14" x14ac:dyDescent="0.35">
      <c r="A371">
        <v>405</v>
      </c>
      <c r="B371">
        <f t="shared" si="36"/>
        <v>1</v>
      </c>
      <c r="C371" t="s">
        <v>352</v>
      </c>
      <c r="D371" s="1">
        <v>44134</v>
      </c>
      <c r="E371">
        <v>0</v>
      </c>
      <c r="F371">
        <v>1134.9000000000001</v>
      </c>
      <c r="G371" t="s">
        <v>12</v>
      </c>
      <c r="H371">
        <v>1511</v>
      </c>
      <c r="I371" s="1">
        <v>44104</v>
      </c>
      <c r="J371" t="s">
        <v>353</v>
      </c>
      <c r="K371" t="s">
        <v>337</v>
      </c>
      <c r="L371" s="1">
        <v>44140</v>
      </c>
      <c r="M371" s="2">
        <f t="shared" si="37"/>
        <v>6</v>
      </c>
      <c r="N371" s="2">
        <f t="shared" si="38"/>
        <v>6809.4000000000005</v>
      </c>
    </row>
    <row r="372" spans="1:14" x14ac:dyDescent="0.35">
      <c r="A372">
        <v>929</v>
      </c>
      <c r="B372">
        <f t="shared" si="36"/>
        <v>1</v>
      </c>
      <c r="C372" t="s">
        <v>219</v>
      </c>
      <c r="D372" s="1">
        <v>44140</v>
      </c>
      <c r="E372">
        <v>0</v>
      </c>
      <c r="F372">
        <v>1290</v>
      </c>
      <c r="G372" t="s">
        <v>12</v>
      </c>
      <c r="H372">
        <v>82</v>
      </c>
      <c r="I372" s="1">
        <v>44125</v>
      </c>
      <c r="J372" t="s">
        <v>834</v>
      </c>
      <c r="K372" t="s">
        <v>835</v>
      </c>
      <c r="L372" s="1">
        <v>44140</v>
      </c>
      <c r="M372" s="2">
        <f t="shared" si="37"/>
        <v>0</v>
      </c>
      <c r="N372" s="2">
        <f t="shared" si="38"/>
        <v>0</v>
      </c>
    </row>
    <row r="373" spans="1:14" x14ac:dyDescent="0.35">
      <c r="A373">
        <v>286</v>
      </c>
      <c r="B373">
        <f t="shared" si="36"/>
        <v>2</v>
      </c>
      <c r="C373" t="s">
        <v>246</v>
      </c>
      <c r="D373" s="1">
        <v>44144</v>
      </c>
      <c r="E373">
        <v>0</v>
      </c>
      <c r="F373">
        <v>9349.7999999999993</v>
      </c>
      <c r="G373" t="s">
        <v>12</v>
      </c>
      <c r="H373">
        <v>45</v>
      </c>
      <c r="I373" s="1">
        <v>44113</v>
      </c>
      <c r="J373" t="s">
        <v>247</v>
      </c>
      <c r="K373" t="s">
        <v>230</v>
      </c>
      <c r="L373" s="1">
        <v>44144</v>
      </c>
      <c r="M373" s="2">
        <f t="shared" si="37"/>
        <v>0</v>
      </c>
      <c r="N373" s="2">
        <f t="shared" si="38"/>
        <v>0</v>
      </c>
    </row>
    <row r="374" spans="1:14" x14ac:dyDescent="0.35">
      <c r="A374">
        <v>1052</v>
      </c>
      <c r="B374">
        <f t="shared" si="36"/>
        <v>1</v>
      </c>
      <c r="C374" t="s">
        <v>951</v>
      </c>
      <c r="D374" s="1">
        <v>44154</v>
      </c>
      <c r="E374">
        <v>0</v>
      </c>
      <c r="F374">
        <v>73.510000000000005</v>
      </c>
      <c r="G374" t="s">
        <v>12</v>
      </c>
      <c r="H374">
        <v>9468</v>
      </c>
      <c r="I374" s="1">
        <v>44139</v>
      </c>
      <c r="J374" t="s">
        <v>952</v>
      </c>
      <c r="K374" t="s">
        <v>892</v>
      </c>
      <c r="L374" s="1">
        <v>44145</v>
      </c>
      <c r="M374" s="2">
        <f t="shared" si="37"/>
        <v>-9</v>
      </c>
      <c r="N374" s="2">
        <f t="shared" si="38"/>
        <v>-661.59</v>
      </c>
    </row>
    <row r="375" spans="1:14" x14ac:dyDescent="0.35">
      <c r="A375">
        <v>1053</v>
      </c>
      <c r="B375">
        <f t="shared" si="36"/>
        <v>1</v>
      </c>
      <c r="C375" t="s">
        <v>953</v>
      </c>
      <c r="D375" s="1">
        <v>44154</v>
      </c>
      <c r="E375">
        <v>0</v>
      </c>
      <c r="F375">
        <v>73.39</v>
      </c>
      <c r="G375" t="s">
        <v>12</v>
      </c>
      <c r="H375">
        <v>202468</v>
      </c>
      <c r="I375" s="1">
        <v>44139</v>
      </c>
      <c r="J375" t="s">
        <v>954</v>
      </c>
      <c r="K375" t="s">
        <v>892</v>
      </c>
      <c r="L375" s="1">
        <v>44145</v>
      </c>
      <c r="M375" s="2">
        <f t="shared" si="37"/>
        <v>-9</v>
      </c>
      <c r="N375" s="2">
        <f t="shared" si="38"/>
        <v>-660.51</v>
      </c>
    </row>
    <row r="376" spans="1:14" x14ac:dyDescent="0.35">
      <c r="A376">
        <v>613</v>
      </c>
      <c r="B376">
        <f t="shared" si="36"/>
        <v>1</v>
      </c>
      <c r="C376" t="s">
        <v>532</v>
      </c>
      <c r="D376" s="1">
        <v>44155</v>
      </c>
      <c r="E376">
        <v>0</v>
      </c>
      <c r="F376">
        <v>182.48</v>
      </c>
      <c r="G376" t="s">
        <v>12</v>
      </c>
      <c r="H376">
        <v>9802</v>
      </c>
      <c r="I376" s="1">
        <v>44140</v>
      </c>
      <c r="J376" t="s">
        <v>533</v>
      </c>
      <c r="K376" t="s">
        <v>524</v>
      </c>
      <c r="L376" s="1">
        <v>44145</v>
      </c>
      <c r="M376" s="2">
        <f t="shared" si="37"/>
        <v>-10</v>
      </c>
      <c r="N376" s="2">
        <f t="shared" si="38"/>
        <v>-1824.8</v>
      </c>
    </row>
    <row r="377" spans="1:14" x14ac:dyDescent="0.35">
      <c r="A377">
        <v>484</v>
      </c>
      <c r="B377">
        <f t="shared" si="36"/>
        <v>2</v>
      </c>
      <c r="C377" t="s">
        <v>417</v>
      </c>
      <c r="D377" s="1">
        <v>44170</v>
      </c>
      <c r="E377">
        <v>0</v>
      </c>
      <c r="F377">
        <v>36.31</v>
      </c>
      <c r="G377" t="s">
        <v>12</v>
      </c>
      <c r="H377">
        <v>920</v>
      </c>
      <c r="I377" s="1">
        <v>44140</v>
      </c>
      <c r="J377" t="s">
        <v>418</v>
      </c>
      <c r="K377" t="s">
        <v>408</v>
      </c>
      <c r="L377" s="1">
        <v>44146</v>
      </c>
      <c r="M377" s="2">
        <f t="shared" si="37"/>
        <v>-24</v>
      </c>
      <c r="N377" s="2">
        <f t="shared" si="38"/>
        <v>-871.44</v>
      </c>
    </row>
    <row r="378" spans="1:14" x14ac:dyDescent="0.35">
      <c r="A378">
        <v>918</v>
      </c>
      <c r="B378">
        <f t="shared" si="36"/>
        <v>4</v>
      </c>
      <c r="C378" t="s">
        <v>17</v>
      </c>
      <c r="D378" s="1">
        <v>44141</v>
      </c>
      <c r="E378">
        <v>0</v>
      </c>
      <c r="F378">
        <v>4932.8999999999996</v>
      </c>
      <c r="G378" t="s">
        <v>10</v>
      </c>
      <c r="H378">
        <v>8</v>
      </c>
      <c r="I378" s="1">
        <v>44141</v>
      </c>
      <c r="J378" t="s">
        <v>820</v>
      </c>
      <c r="K378" t="s">
        <v>819</v>
      </c>
      <c r="L378" s="1">
        <v>44146</v>
      </c>
      <c r="M378" s="2">
        <f t="shared" si="37"/>
        <v>5</v>
      </c>
      <c r="N378" s="2">
        <f t="shared" si="38"/>
        <v>24664.5</v>
      </c>
    </row>
    <row r="379" spans="1:14" x14ac:dyDescent="0.35">
      <c r="A379">
        <v>780</v>
      </c>
      <c r="B379">
        <f t="shared" si="36"/>
        <v>1</v>
      </c>
      <c r="C379" t="s">
        <v>698</v>
      </c>
      <c r="D379" s="1">
        <v>44158</v>
      </c>
      <c r="E379">
        <v>0</v>
      </c>
      <c r="F379">
        <v>975.56</v>
      </c>
      <c r="G379" t="s">
        <v>12</v>
      </c>
      <c r="H379">
        <v>45249</v>
      </c>
      <c r="I379" s="1">
        <v>44143</v>
      </c>
      <c r="J379" t="s">
        <v>699</v>
      </c>
      <c r="K379" t="s">
        <v>617</v>
      </c>
      <c r="L379" s="1">
        <v>44146</v>
      </c>
      <c r="M379" s="2">
        <f t="shared" si="37"/>
        <v>-12</v>
      </c>
      <c r="N379" s="2">
        <f t="shared" si="38"/>
        <v>-11706.72</v>
      </c>
    </row>
    <row r="380" spans="1:14" x14ac:dyDescent="0.35">
      <c r="A380">
        <v>534</v>
      </c>
      <c r="B380">
        <f t="shared" si="36"/>
        <v>1</v>
      </c>
      <c r="C380" t="s">
        <v>468</v>
      </c>
      <c r="D380" s="1">
        <v>44151</v>
      </c>
      <c r="E380">
        <v>0</v>
      </c>
      <c r="F380">
        <v>1330.66</v>
      </c>
      <c r="G380" t="s">
        <v>10</v>
      </c>
      <c r="H380">
        <v>1209</v>
      </c>
      <c r="I380" s="1">
        <v>44151</v>
      </c>
      <c r="J380" t="s">
        <v>469</v>
      </c>
      <c r="K380" t="s">
        <v>453</v>
      </c>
      <c r="L380" s="1">
        <v>44151</v>
      </c>
      <c r="M380" s="2">
        <f t="shared" si="37"/>
        <v>0</v>
      </c>
      <c r="N380" s="2">
        <f t="shared" si="38"/>
        <v>0</v>
      </c>
    </row>
    <row r="381" spans="1:14" x14ac:dyDescent="0.35">
      <c r="A381">
        <v>935</v>
      </c>
      <c r="B381">
        <f t="shared" si="36"/>
        <v>1</v>
      </c>
      <c r="C381" t="s">
        <v>839</v>
      </c>
      <c r="D381" s="1">
        <v>44167</v>
      </c>
      <c r="E381">
        <v>0</v>
      </c>
      <c r="F381">
        <v>1169.0999999999999</v>
      </c>
      <c r="G381" t="s">
        <v>12</v>
      </c>
      <c r="H381">
        <v>1019</v>
      </c>
      <c r="I381" s="1">
        <v>44152</v>
      </c>
      <c r="J381" t="s">
        <v>840</v>
      </c>
      <c r="K381" t="s">
        <v>841</v>
      </c>
      <c r="L381" s="1">
        <v>44152</v>
      </c>
      <c r="M381" s="2">
        <f t="shared" si="37"/>
        <v>-15</v>
      </c>
      <c r="N381" s="2">
        <f t="shared" si="38"/>
        <v>-17536.5</v>
      </c>
    </row>
    <row r="382" spans="1:14" x14ac:dyDescent="0.35">
      <c r="A382">
        <v>936</v>
      </c>
      <c r="B382">
        <f t="shared" si="36"/>
        <v>1</v>
      </c>
      <c r="C382" t="s">
        <v>842</v>
      </c>
      <c r="D382" s="1">
        <v>44167</v>
      </c>
      <c r="E382">
        <v>0</v>
      </c>
      <c r="F382">
        <v>3225</v>
      </c>
      <c r="G382" t="s">
        <v>12</v>
      </c>
      <c r="H382">
        <v>1020</v>
      </c>
      <c r="I382" s="1">
        <v>44152</v>
      </c>
      <c r="J382" t="s">
        <v>843</v>
      </c>
      <c r="K382" t="s">
        <v>841</v>
      </c>
      <c r="L382" s="1">
        <v>44152</v>
      </c>
      <c r="M382" s="2">
        <f t="shared" si="37"/>
        <v>-15</v>
      </c>
      <c r="N382" s="2">
        <f t="shared" si="38"/>
        <v>-48375</v>
      </c>
    </row>
    <row r="383" spans="1:14" x14ac:dyDescent="0.35">
      <c r="A383">
        <v>770</v>
      </c>
      <c r="B383">
        <f t="shared" si="36"/>
        <v>1</v>
      </c>
      <c r="C383" t="s">
        <v>688</v>
      </c>
      <c r="D383" s="1">
        <v>44129</v>
      </c>
      <c r="E383">
        <v>0</v>
      </c>
      <c r="F383">
        <v>1835.13</v>
      </c>
      <c r="G383" t="s">
        <v>12</v>
      </c>
      <c r="H383">
        <v>8515</v>
      </c>
      <c r="I383" s="1">
        <v>44114</v>
      </c>
      <c r="J383" t="s">
        <v>689</v>
      </c>
      <c r="K383" t="s">
        <v>617</v>
      </c>
      <c r="L383" s="1">
        <v>44160</v>
      </c>
      <c r="M383" s="2">
        <f t="shared" si="37"/>
        <v>31</v>
      </c>
      <c r="N383" s="2">
        <f t="shared" si="38"/>
        <v>56889.030000000006</v>
      </c>
    </row>
    <row r="384" spans="1:14" x14ac:dyDescent="0.35">
      <c r="A384">
        <v>834</v>
      </c>
      <c r="B384">
        <f t="shared" si="36"/>
        <v>1</v>
      </c>
      <c r="C384" t="s">
        <v>749</v>
      </c>
      <c r="D384" s="1">
        <v>44179</v>
      </c>
      <c r="E384">
        <v>0</v>
      </c>
      <c r="F384">
        <v>228.75</v>
      </c>
      <c r="G384" t="s">
        <v>12</v>
      </c>
      <c r="H384">
        <v>2493</v>
      </c>
      <c r="I384" s="1">
        <v>44149</v>
      </c>
      <c r="J384" t="s">
        <v>750</v>
      </c>
      <c r="K384" t="s">
        <v>728</v>
      </c>
      <c r="L384" s="1">
        <v>44160</v>
      </c>
      <c r="M384" s="2">
        <f t="shared" si="37"/>
        <v>-19</v>
      </c>
      <c r="N384" s="2">
        <f t="shared" si="38"/>
        <v>-4346.25</v>
      </c>
    </row>
    <row r="385" spans="1:14" x14ac:dyDescent="0.35">
      <c r="A385">
        <v>357</v>
      </c>
      <c r="B385">
        <f t="shared" si="36"/>
        <v>1</v>
      </c>
      <c r="C385" t="s">
        <v>308</v>
      </c>
      <c r="D385" s="1">
        <v>44185</v>
      </c>
      <c r="E385">
        <v>0</v>
      </c>
      <c r="F385">
        <v>47.81</v>
      </c>
      <c r="G385" t="s">
        <v>12</v>
      </c>
      <c r="H385">
        <v>1473</v>
      </c>
      <c r="I385" s="1">
        <v>44155</v>
      </c>
      <c r="J385" t="s">
        <v>309</v>
      </c>
      <c r="K385" t="s">
        <v>265</v>
      </c>
      <c r="L385" s="1">
        <v>44160</v>
      </c>
      <c r="M385" s="2">
        <f t="shared" si="37"/>
        <v>-25</v>
      </c>
      <c r="N385" s="2">
        <f t="shared" si="38"/>
        <v>-1195.25</v>
      </c>
    </row>
    <row r="386" spans="1:14" x14ac:dyDescent="0.35">
      <c r="A386">
        <v>359</v>
      </c>
      <c r="B386">
        <f t="shared" si="36"/>
        <v>1</v>
      </c>
      <c r="C386" t="s">
        <v>310</v>
      </c>
      <c r="D386" s="1">
        <v>44192</v>
      </c>
      <c r="E386">
        <v>0</v>
      </c>
      <c r="F386">
        <v>240</v>
      </c>
      <c r="G386" t="s">
        <v>12</v>
      </c>
      <c r="H386">
        <v>1111</v>
      </c>
      <c r="I386" s="1">
        <v>44162</v>
      </c>
      <c r="J386" t="s">
        <v>311</v>
      </c>
      <c r="K386" t="s">
        <v>265</v>
      </c>
      <c r="L386" s="1">
        <v>44162</v>
      </c>
      <c r="M386" s="2">
        <f t="shared" si="37"/>
        <v>-30</v>
      </c>
      <c r="N386" s="2">
        <f t="shared" si="38"/>
        <v>-7200</v>
      </c>
    </row>
    <row r="387" spans="1:14" x14ac:dyDescent="0.35">
      <c r="A387">
        <v>693</v>
      </c>
      <c r="B387">
        <f t="shared" si="36"/>
        <v>1</v>
      </c>
      <c r="C387" t="s">
        <v>609</v>
      </c>
      <c r="D387" s="1">
        <v>44135</v>
      </c>
      <c r="E387">
        <v>0</v>
      </c>
      <c r="F387">
        <v>478.89</v>
      </c>
      <c r="G387" t="s">
        <v>482</v>
      </c>
      <c r="H387">
        <v>786</v>
      </c>
      <c r="I387" s="1">
        <v>44081</v>
      </c>
      <c r="J387" t="s">
        <v>610</v>
      </c>
      <c r="K387" t="s">
        <v>588</v>
      </c>
      <c r="L387" s="1">
        <v>44165</v>
      </c>
      <c r="M387" s="2">
        <f t="shared" si="37"/>
        <v>30</v>
      </c>
      <c r="N387" s="2">
        <f t="shared" si="38"/>
        <v>14366.699999999999</v>
      </c>
    </row>
    <row r="388" spans="1:14" x14ac:dyDescent="0.35">
      <c r="A388">
        <v>254</v>
      </c>
      <c r="B388">
        <f t="shared" si="36"/>
        <v>1</v>
      </c>
      <c r="C388" t="s">
        <v>228</v>
      </c>
      <c r="D388" s="1">
        <v>44165</v>
      </c>
      <c r="E388">
        <v>0</v>
      </c>
      <c r="F388">
        <v>56669.48</v>
      </c>
      <c r="G388" t="s">
        <v>12</v>
      </c>
      <c r="H388">
        <v>6260</v>
      </c>
      <c r="I388" s="1">
        <v>44117</v>
      </c>
      <c r="J388" t="s">
        <v>229</v>
      </c>
      <c r="K388" t="s">
        <v>221</v>
      </c>
      <c r="L388" s="1">
        <v>44165</v>
      </c>
      <c r="M388" s="2">
        <f t="shared" si="37"/>
        <v>0</v>
      </c>
      <c r="N388" s="2">
        <f t="shared" si="38"/>
        <v>0</v>
      </c>
    </row>
    <row r="389" spans="1:14" x14ac:dyDescent="0.35">
      <c r="A389">
        <v>636</v>
      </c>
      <c r="B389">
        <f t="shared" si="36"/>
        <v>1</v>
      </c>
      <c r="C389" t="s">
        <v>555</v>
      </c>
      <c r="D389" s="1">
        <v>44165</v>
      </c>
      <c r="E389">
        <v>0</v>
      </c>
      <c r="F389">
        <v>335</v>
      </c>
      <c r="G389" t="s">
        <v>482</v>
      </c>
      <c r="H389">
        <v>156739</v>
      </c>
      <c r="I389" s="1">
        <v>44127</v>
      </c>
      <c r="J389" t="s">
        <v>556</v>
      </c>
      <c r="K389" t="s">
        <v>534</v>
      </c>
      <c r="L389" s="1">
        <v>44165</v>
      </c>
      <c r="M389" s="2">
        <f t="shared" si="37"/>
        <v>0</v>
      </c>
      <c r="N389" s="2">
        <f t="shared" si="38"/>
        <v>0</v>
      </c>
    </row>
    <row r="390" spans="1:14" x14ac:dyDescent="0.35">
      <c r="A390">
        <v>881</v>
      </c>
      <c r="B390">
        <f t="shared" si="36"/>
        <v>2</v>
      </c>
      <c r="C390" t="s">
        <v>133</v>
      </c>
      <c r="D390" s="1">
        <v>44196</v>
      </c>
      <c r="E390">
        <v>0</v>
      </c>
      <c r="F390">
        <v>252.51</v>
      </c>
      <c r="G390" t="s">
        <v>12</v>
      </c>
      <c r="H390">
        <v>398</v>
      </c>
      <c r="I390" s="1">
        <v>44165</v>
      </c>
      <c r="J390" t="s">
        <v>788</v>
      </c>
      <c r="K390" t="s">
        <v>782</v>
      </c>
      <c r="L390" s="1">
        <v>44165</v>
      </c>
      <c r="M390" s="2">
        <f t="shared" si="37"/>
        <v>-31</v>
      </c>
      <c r="N390" s="2">
        <f t="shared" si="38"/>
        <v>-7827.8099999999995</v>
      </c>
    </row>
    <row r="391" spans="1:14" x14ac:dyDescent="0.35">
      <c r="A391">
        <v>1076</v>
      </c>
      <c r="B391">
        <f t="shared" si="36"/>
        <v>1</v>
      </c>
      <c r="C391" t="s">
        <v>425</v>
      </c>
      <c r="D391" s="1">
        <v>44136</v>
      </c>
      <c r="E391">
        <v>0</v>
      </c>
      <c r="F391">
        <v>660</v>
      </c>
      <c r="G391" t="s">
        <v>12</v>
      </c>
      <c r="H391">
        <v>138</v>
      </c>
      <c r="I391" s="1">
        <v>44105</v>
      </c>
      <c r="J391" t="s">
        <v>972</v>
      </c>
      <c r="K391" t="s">
        <v>964</v>
      </c>
      <c r="L391" s="1">
        <v>44169</v>
      </c>
      <c r="M391" s="2">
        <f t="shared" si="37"/>
        <v>33</v>
      </c>
      <c r="N391" s="2">
        <f t="shared" si="38"/>
        <v>21780</v>
      </c>
    </row>
    <row r="392" spans="1:14" x14ac:dyDescent="0.35">
      <c r="A392">
        <v>500</v>
      </c>
      <c r="B392">
        <f t="shared" si="36"/>
        <v>1</v>
      </c>
      <c r="C392" t="s">
        <v>444</v>
      </c>
      <c r="D392" s="1">
        <v>44120</v>
      </c>
      <c r="E392">
        <v>0</v>
      </c>
      <c r="F392">
        <v>750</v>
      </c>
      <c r="G392" t="s">
        <v>12</v>
      </c>
      <c r="H392">
        <v>29142</v>
      </c>
      <c r="I392" s="1">
        <v>44105</v>
      </c>
      <c r="J392" t="s">
        <v>445</v>
      </c>
      <c r="K392" t="s">
        <v>431</v>
      </c>
      <c r="L392" s="1">
        <v>44169</v>
      </c>
      <c r="M392" s="2">
        <f t="shared" si="37"/>
        <v>49</v>
      </c>
      <c r="N392" s="2">
        <f t="shared" si="38"/>
        <v>36750</v>
      </c>
    </row>
    <row r="393" spans="1:14" x14ac:dyDescent="0.35">
      <c r="A393">
        <v>660</v>
      </c>
      <c r="B393">
        <f t="shared" si="36"/>
        <v>1</v>
      </c>
      <c r="C393" t="s">
        <v>579</v>
      </c>
      <c r="D393" s="1">
        <v>44137</v>
      </c>
      <c r="E393">
        <v>0</v>
      </c>
      <c r="F393">
        <v>911.8</v>
      </c>
      <c r="G393" t="s">
        <v>10</v>
      </c>
      <c r="H393">
        <v>12053</v>
      </c>
      <c r="I393" s="1">
        <v>44106</v>
      </c>
      <c r="J393" t="s">
        <v>580</v>
      </c>
      <c r="K393" t="s">
        <v>576</v>
      </c>
      <c r="L393" s="1">
        <v>44169</v>
      </c>
      <c r="M393" s="2">
        <f t="shared" si="37"/>
        <v>32</v>
      </c>
      <c r="N393" s="2">
        <f t="shared" si="38"/>
        <v>29177.599999999999</v>
      </c>
    </row>
    <row r="394" spans="1:14" x14ac:dyDescent="0.35">
      <c r="A394">
        <v>661</v>
      </c>
      <c r="B394">
        <f t="shared" si="36"/>
        <v>1</v>
      </c>
      <c r="C394" t="s">
        <v>581</v>
      </c>
      <c r="D394" s="1">
        <v>44137</v>
      </c>
      <c r="E394">
        <v>0</v>
      </c>
      <c r="F394">
        <v>1424.8</v>
      </c>
      <c r="G394" t="s">
        <v>10</v>
      </c>
      <c r="H394">
        <v>12054</v>
      </c>
      <c r="I394" s="1">
        <v>44106</v>
      </c>
      <c r="J394" t="s">
        <v>582</v>
      </c>
      <c r="K394" t="s">
        <v>576</v>
      </c>
      <c r="L394" s="1">
        <v>44169</v>
      </c>
      <c r="M394" s="2">
        <f t="shared" si="37"/>
        <v>32</v>
      </c>
      <c r="N394" s="2">
        <f t="shared" si="38"/>
        <v>45593.599999999999</v>
      </c>
    </row>
    <row r="395" spans="1:14" x14ac:dyDescent="0.35">
      <c r="A395">
        <v>664</v>
      </c>
      <c r="B395">
        <f t="shared" si="36"/>
        <v>2</v>
      </c>
      <c r="C395" t="s">
        <v>583</v>
      </c>
      <c r="D395" s="1">
        <v>44143</v>
      </c>
      <c r="E395">
        <v>0</v>
      </c>
      <c r="F395">
        <v>60.3</v>
      </c>
      <c r="G395" t="s">
        <v>10</v>
      </c>
      <c r="H395">
        <v>12125</v>
      </c>
      <c r="I395" s="1">
        <v>44112</v>
      </c>
      <c r="J395" t="s">
        <v>584</v>
      </c>
      <c r="K395" t="s">
        <v>576</v>
      </c>
      <c r="L395" s="1">
        <v>44169</v>
      </c>
      <c r="M395" s="2">
        <f t="shared" si="37"/>
        <v>26</v>
      </c>
      <c r="N395" s="2">
        <f t="shared" si="38"/>
        <v>1567.8</v>
      </c>
    </row>
    <row r="396" spans="1:14" x14ac:dyDescent="0.35">
      <c r="A396">
        <v>665</v>
      </c>
      <c r="B396">
        <f t="shared" si="36"/>
        <v>2</v>
      </c>
      <c r="C396" t="s">
        <v>583</v>
      </c>
      <c r="D396" s="1">
        <v>44143</v>
      </c>
      <c r="E396">
        <v>0</v>
      </c>
      <c r="F396">
        <v>73.569999999999993</v>
      </c>
      <c r="G396" t="s">
        <v>10</v>
      </c>
      <c r="H396">
        <v>200125</v>
      </c>
      <c r="I396" s="1">
        <v>44112</v>
      </c>
      <c r="J396" t="s">
        <v>585</v>
      </c>
      <c r="K396" t="s">
        <v>576</v>
      </c>
      <c r="L396" s="1">
        <v>44169</v>
      </c>
      <c r="M396" s="2">
        <f t="shared" si="37"/>
        <v>26</v>
      </c>
      <c r="N396" s="2">
        <f t="shared" si="38"/>
        <v>1912.8199999999997</v>
      </c>
    </row>
    <row r="397" spans="1:14" x14ac:dyDescent="0.35">
      <c r="A397">
        <v>378</v>
      </c>
      <c r="B397">
        <f t="shared" si="36"/>
        <v>1</v>
      </c>
      <c r="C397" t="s">
        <v>325</v>
      </c>
      <c r="D397" s="1">
        <v>44165</v>
      </c>
      <c r="E397">
        <v>0</v>
      </c>
      <c r="F397">
        <v>55.86</v>
      </c>
      <c r="G397" t="s">
        <v>12</v>
      </c>
      <c r="H397">
        <v>23009</v>
      </c>
      <c r="I397" s="1">
        <v>44118</v>
      </c>
      <c r="J397" t="s">
        <v>326</v>
      </c>
      <c r="K397" t="s">
        <v>314</v>
      </c>
      <c r="L397" s="1">
        <v>44169</v>
      </c>
      <c r="M397" s="2">
        <f t="shared" si="37"/>
        <v>4</v>
      </c>
      <c r="N397" s="2">
        <f t="shared" si="38"/>
        <v>223.44</v>
      </c>
    </row>
    <row r="398" spans="1:14" x14ac:dyDescent="0.35">
      <c r="A398">
        <v>446</v>
      </c>
      <c r="B398">
        <f t="shared" ref="B398:B429" si="39">COUNTIF($C$2:$C$480,C398)</f>
        <v>1</v>
      </c>
      <c r="C398" t="s">
        <v>388</v>
      </c>
      <c r="D398" s="1">
        <v>44165</v>
      </c>
      <c r="E398">
        <v>0</v>
      </c>
      <c r="F398">
        <v>1810.54</v>
      </c>
      <c r="G398" t="s">
        <v>12</v>
      </c>
      <c r="H398">
        <v>3527</v>
      </c>
      <c r="I398" s="1">
        <v>44125</v>
      </c>
      <c r="J398" t="s">
        <v>389</v>
      </c>
      <c r="K398" t="s">
        <v>367</v>
      </c>
      <c r="L398" s="1">
        <v>44169</v>
      </c>
      <c r="M398" s="2">
        <f t="shared" ref="M398:M429" si="40">+L398-D398</f>
        <v>4</v>
      </c>
      <c r="N398" s="2">
        <f t="shared" ref="N398:N429" si="41">+M398*F398</f>
        <v>7242.16</v>
      </c>
    </row>
    <row r="399" spans="1:14" x14ac:dyDescent="0.35">
      <c r="A399">
        <v>470</v>
      </c>
      <c r="B399">
        <f t="shared" si="39"/>
        <v>1</v>
      </c>
      <c r="C399" t="s">
        <v>404</v>
      </c>
      <c r="D399" s="1">
        <v>44165</v>
      </c>
      <c r="E399">
        <v>0</v>
      </c>
      <c r="F399">
        <v>1551.48</v>
      </c>
      <c r="G399" t="s">
        <v>12</v>
      </c>
      <c r="H399">
        <v>388</v>
      </c>
      <c r="I399" s="1">
        <v>44130</v>
      </c>
      <c r="J399" t="s">
        <v>405</v>
      </c>
      <c r="K399" t="s">
        <v>397</v>
      </c>
      <c r="L399" s="1">
        <v>44169</v>
      </c>
      <c r="M399" s="2">
        <f t="shared" si="40"/>
        <v>4</v>
      </c>
      <c r="N399" s="2">
        <f t="shared" si="41"/>
        <v>6205.92</v>
      </c>
    </row>
    <row r="400" spans="1:14" x14ac:dyDescent="0.35">
      <c r="A400">
        <v>893</v>
      </c>
      <c r="B400">
        <f t="shared" si="39"/>
        <v>2</v>
      </c>
      <c r="C400" t="s">
        <v>719</v>
      </c>
      <c r="D400" s="1">
        <v>44165</v>
      </c>
      <c r="E400">
        <v>0</v>
      </c>
      <c r="F400">
        <v>525</v>
      </c>
      <c r="G400" t="s">
        <v>12</v>
      </c>
      <c r="H400">
        <v>65</v>
      </c>
      <c r="I400" s="1">
        <v>44134</v>
      </c>
      <c r="J400" t="s">
        <v>798</v>
      </c>
      <c r="K400" t="s">
        <v>794</v>
      </c>
      <c r="L400" s="1">
        <v>44169</v>
      </c>
      <c r="M400" s="2">
        <f t="shared" si="40"/>
        <v>4</v>
      </c>
      <c r="N400" s="2">
        <f t="shared" si="41"/>
        <v>2100</v>
      </c>
    </row>
    <row r="401" spans="1:14" x14ac:dyDescent="0.35">
      <c r="A401">
        <v>800</v>
      </c>
      <c r="B401">
        <f t="shared" si="39"/>
        <v>1</v>
      </c>
      <c r="C401" t="s">
        <v>14</v>
      </c>
      <c r="D401" s="1">
        <v>44165</v>
      </c>
      <c r="E401">
        <v>0</v>
      </c>
      <c r="F401">
        <v>2500</v>
      </c>
      <c r="G401" t="s">
        <v>12</v>
      </c>
      <c r="H401">
        <v>763</v>
      </c>
      <c r="I401" s="1">
        <v>44134</v>
      </c>
      <c r="J401" t="s">
        <v>718</v>
      </c>
      <c r="K401" t="s">
        <v>716</v>
      </c>
      <c r="L401" s="1">
        <v>44169</v>
      </c>
      <c r="M401" s="2">
        <f t="shared" si="40"/>
        <v>4</v>
      </c>
      <c r="N401" s="2">
        <f t="shared" si="41"/>
        <v>10000</v>
      </c>
    </row>
    <row r="402" spans="1:14" x14ac:dyDescent="0.35">
      <c r="A402">
        <v>407</v>
      </c>
      <c r="B402">
        <f t="shared" si="39"/>
        <v>1</v>
      </c>
      <c r="C402" t="s">
        <v>354</v>
      </c>
      <c r="D402" s="1">
        <v>44165</v>
      </c>
      <c r="E402">
        <v>0</v>
      </c>
      <c r="F402">
        <v>218</v>
      </c>
      <c r="G402" t="s">
        <v>12</v>
      </c>
      <c r="H402">
        <v>1756</v>
      </c>
      <c r="I402" s="1">
        <v>44134</v>
      </c>
      <c r="J402" t="s">
        <v>355</v>
      </c>
      <c r="K402" t="s">
        <v>337</v>
      </c>
      <c r="L402" s="1">
        <v>44169</v>
      </c>
      <c r="M402" s="2">
        <f t="shared" si="40"/>
        <v>4</v>
      </c>
      <c r="N402" s="2">
        <f t="shared" si="41"/>
        <v>872</v>
      </c>
    </row>
    <row r="403" spans="1:14" x14ac:dyDescent="0.35">
      <c r="A403">
        <v>647</v>
      </c>
      <c r="B403">
        <f t="shared" si="39"/>
        <v>1</v>
      </c>
      <c r="C403" t="s">
        <v>565</v>
      </c>
      <c r="D403" s="1">
        <v>44165</v>
      </c>
      <c r="E403">
        <v>0</v>
      </c>
      <c r="F403">
        <v>450</v>
      </c>
      <c r="G403" t="s">
        <v>12</v>
      </c>
      <c r="H403">
        <v>4356</v>
      </c>
      <c r="I403" s="1">
        <v>44134</v>
      </c>
      <c r="J403" t="s">
        <v>566</v>
      </c>
      <c r="K403" t="s">
        <v>559</v>
      </c>
      <c r="L403" s="1">
        <v>44169</v>
      </c>
      <c r="M403" s="2">
        <f t="shared" si="40"/>
        <v>4</v>
      </c>
      <c r="N403" s="2">
        <f t="shared" si="41"/>
        <v>1800</v>
      </c>
    </row>
    <row r="404" spans="1:14" x14ac:dyDescent="0.35">
      <c r="A404">
        <v>1054</v>
      </c>
      <c r="B404">
        <f t="shared" si="39"/>
        <v>2</v>
      </c>
      <c r="C404" t="s">
        <v>774</v>
      </c>
      <c r="D404" s="1">
        <v>44183</v>
      </c>
      <c r="E404">
        <v>0</v>
      </c>
      <c r="F404">
        <v>95.3</v>
      </c>
      <c r="G404" t="s">
        <v>12</v>
      </c>
      <c r="H404">
        <v>69</v>
      </c>
      <c r="I404" s="1">
        <v>44168</v>
      </c>
      <c r="J404" t="s">
        <v>955</v>
      </c>
      <c r="K404" t="s">
        <v>892</v>
      </c>
      <c r="L404" s="1">
        <v>44175</v>
      </c>
      <c r="M404" s="2">
        <f t="shared" si="40"/>
        <v>-8</v>
      </c>
      <c r="N404" s="2">
        <f t="shared" si="41"/>
        <v>-762.4</v>
      </c>
    </row>
    <row r="405" spans="1:14" x14ac:dyDescent="0.35">
      <c r="A405">
        <v>1055</v>
      </c>
      <c r="B405">
        <f t="shared" si="39"/>
        <v>1</v>
      </c>
      <c r="C405" t="s">
        <v>956</v>
      </c>
      <c r="D405" s="1">
        <v>44183</v>
      </c>
      <c r="E405">
        <v>0</v>
      </c>
      <c r="F405">
        <v>110.01</v>
      </c>
      <c r="G405" t="s">
        <v>12</v>
      </c>
      <c r="H405">
        <v>2025</v>
      </c>
      <c r="I405" s="1">
        <v>44168</v>
      </c>
      <c r="J405" t="s">
        <v>957</v>
      </c>
      <c r="K405" t="s">
        <v>892</v>
      </c>
      <c r="L405" s="1">
        <v>44175</v>
      </c>
      <c r="M405" s="2">
        <f t="shared" si="40"/>
        <v>-8</v>
      </c>
      <c r="N405" s="2">
        <f t="shared" si="41"/>
        <v>-880.08</v>
      </c>
    </row>
    <row r="406" spans="1:14" x14ac:dyDescent="0.35">
      <c r="A406">
        <v>1056</v>
      </c>
      <c r="B406">
        <f t="shared" si="39"/>
        <v>1</v>
      </c>
      <c r="C406" t="s">
        <v>958</v>
      </c>
      <c r="D406" s="1">
        <v>44183</v>
      </c>
      <c r="E406">
        <v>0</v>
      </c>
      <c r="F406">
        <v>52.72</v>
      </c>
      <c r="G406" t="s">
        <v>12</v>
      </c>
      <c r="H406">
        <v>8861</v>
      </c>
      <c r="I406" s="1">
        <v>44168</v>
      </c>
      <c r="J406" t="s">
        <v>959</v>
      </c>
      <c r="K406" t="s">
        <v>892</v>
      </c>
      <c r="L406" s="1">
        <v>44175</v>
      </c>
      <c r="M406" s="2">
        <f t="shared" si="40"/>
        <v>-8</v>
      </c>
      <c r="N406" s="2">
        <f t="shared" si="41"/>
        <v>-421.76</v>
      </c>
    </row>
    <row r="407" spans="1:14" x14ac:dyDescent="0.35">
      <c r="A407">
        <v>570</v>
      </c>
      <c r="B407">
        <f t="shared" si="39"/>
        <v>1</v>
      </c>
      <c r="C407" t="s">
        <v>503</v>
      </c>
      <c r="D407" s="1">
        <v>44187</v>
      </c>
      <c r="E407">
        <v>0</v>
      </c>
      <c r="F407">
        <v>13.1</v>
      </c>
      <c r="G407" t="s">
        <v>12</v>
      </c>
      <c r="H407">
        <v>60645</v>
      </c>
      <c r="I407" s="1">
        <v>44172</v>
      </c>
      <c r="J407" t="s">
        <v>504</v>
      </c>
      <c r="K407" t="s">
        <v>498</v>
      </c>
      <c r="L407" s="1">
        <v>44175</v>
      </c>
      <c r="M407" s="2">
        <f t="shared" si="40"/>
        <v>-12</v>
      </c>
      <c r="N407" s="2">
        <f t="shared" si="41"/>
        <v>-157.19999999999999</v>
      </c>
    </row>
    <row r="408" spans="1:14" x14ac:dyDescent="0.35">
      <c r="A408">
        <v>179</v>
      </c>
      <c r="B408">
        <f t="shared" si="39"/>
        <v>1</v>
      </c>
      <c r="C408" t="s">
        <v>153</v>
      </c>
      <c r="D408" s="1">
        <v>44165</v>
      </c>
      <c r="E408">
        <v>0</v>
      </c>
      <c r="F408">
        <v>3308.96</v>
      </c>
      <c r="G408" t="s">
        <v>12</v>
      </c>
      <c r="H408">
        <v>483</v>
      </c>
      <c r="I408" s="1">
        <v>44074</v>
      </c>
      <c r="J408" t="s">
        <v>154</v>
      </c>
      <c r="K408" t="s">
        <v>13</v>
      </c>
      <c r="L408" s="1">
        <v>44179</v>
      </c>
      <c r="M408" s="2">
        <f t="shared" si="40"/>
        <v>14</v>
      </c>
      <c r="N408" s="2">
        <f t="shared" si="41"/>
        <v>46325.440000000002</v>
      </c>
    </row>
    <row r="409" spans="1:14" x14ac:dyDescent="0.35">
      <c r="A409">
        <v>180</v>
      </c>
      <c r="B409">
        <f t="shared" si="39"/>
        <v>2</v>
      </c>
      <c r="C409" t="s">
        <v>155</v>
      </c>
      <c r="D409" s="1">
        <v>44165</v>
      </c>
      <c r="E409">
        <v>0</v>
      </c>
      <c r="F409">
        <v>120</v>
      </c>
      <c r="G409" t="s">
        <v>12</v>
      </c>
      <c r="H409">
        <v>484</v>
      </c>
      <c r="I409" s="1">
        <v>44074</v>
      </c>
      <c r="J409" t="s">
        <v>156</v>
      </c>
      <c r="K409" t="s">
        <v>13</v>
      </c>
      <c r="L409" s="1">
        <v>44179</v>
      </c>
      <c r="M409" s="2">
        <f t="shared" si="40"/>
        <v>14</v>
      </c>
      <c r="N409" s="2">
        <f t="shared" si="41"/>
        <v>1680</v>
      </c>
    </row>
    <row r="410" spans="1:14" x14ac:dyDescent="0.35">
      <c r="A410">
        <v>181</v>
      </c>
      <c r="B410">
        <f t="shared" si="39"/>
        <v>2</v>
      </c>
      <c r="C410" t="s">
        <v>157</v>
      </c>
      <c r="D410" s="1">
        <v>44165</v>
      </c>
      <c r="E410">
        <v>0</v>
      </c>
      <c r="F410">
        <v>81.08</v>
      </c>
      <c r="G410" t="s">
        <v>12</v>
      </c>
      <c r="H410">
        <v>485</v>
      </c>
      <c r="I410" s="1">
        <v>44074</v>
      </c>
      <c r="J410" t="s">
        <v>158</v>
      </c>
      <c r="K410" t="s">
        <v>13</v>
      </c>
      <c r="L410" s="1">
        <v>44179</v>
      </c>
      <c r="M410" s="2">
        <f t="shared" si="40"/>
        <v>14</v>
      </c>
      <c r="N410" s="2">
        <f t="shared" si="41"/>
        <v>1135.1199999999999</v>
      </c>
    </row>
    <row r="411" spans="1:14" x14ac:dyDescent="0.35">
      <c r="A411">
        <v>182</v>
      </c>
      <c r="B411">
        <f t="shared" si="39"/>
        <v>1</v>
      </c>
      <c r="C411" t="s">
        <v>159</v>
      </c>
      <c r="D411" s="1">
        <v>44165</v>
      </c>
      <c r="E411">
        <v>0</v>
      </c>
      <c r="F411">
        <v>411.43</v>
      </c>
      <c r="G411" t="s">
        <v>12</v>
      </c>
      <c r="H411">
        <v>486</v>
      </c>
      <c r="I411" s="1">
        <v>44074</v>
      </c>
      <c r="J411" t="s">
        <v>160</v>
      </c>
      <c r="K411" t="s">
        <v>13</v>
      </c>
      <c r="L411" s="1">
        <v>44179</v>
      </c>
      <c r="M411" s="2">
        <f t="shared" si="40"/>
        <v>14</v>
      </c>
      <c r="N411" s="2">
        <f t="shared" si="41"/>
        <v>5760.02</v>
      </c>
    </row>
    <row r="412" spans="1:14" x14ac:dyDescent="0.35">
      <c r="A412">
        <v>183</v>
      </c>
      <c r="B412">
        <f t="shared" si="39"/>
        <v>1</v>
      </c>
      <c r="C412" t="s">
        <v>161</v>
      </c>
      <c r="D412" s="1">
        <v>44165</v>
      </c>
      <c r="E412">
        <v>0</v>
      </c>
      <c r="F412">
        <v>12.14</v>
      </c>
      <c r="G412" t="s">
        <v>12</v>
      </c>
      <c r="H412">
        <v>487</v>
      </c>
      <c r="I412" s="1">
        <v>44074</v>
      </c>
      <c r="J412" t="s">
        <v>162</v>
      </c>
      <c r="K412" t="s">
        <v>13</v>
      </c>
      <c r="L412" s="1">
        <v>44179</v>
      </c>
      <c r="M412" s="2">
        <f t="shared" si="40"/>
        <v>14</v>
      </c>
      <c r="N412" s="2">
        <f t="shared" si="41"/>
        <v>169.96</v>
      </c>
    </row>
    <row r="413" spans="1:14" x14ac:dyDescent="0.35">
      <c r="A413">
        <v>184</v>
      </c>
      <c r="B413">
        <f t="shared" si="39"/>
        <v>1</v>
      </c>
      <c r="C413" t="s">
        <v>163</v>
      </c>
      <c r="D413" s="1">
        <v>44165</v>
      </c>
      <c r="E413">
        <v>0</v>
      </c>
      <c r="F413">
        <v>4871.5200000000004</v>
      </c>
      <c r="G413" t="s">
        <v>12</v>
      </c>
      <c r="H413">
        <v>488</v>
      </c>
      <c r="I413" s="1">
        <v>44074</v>
      </c>
      <c r="J413" t="s">
        <v>164</v>
      </c>
      <c r="K413" t="s">
        <v>13</v>
      </c>
      <c r="L413" s="1">
        <v>44179</v>
      </c>
      <c r="M413" s="2">
        <f t="shared" si="40"/>
        <v>14</v>
      </c>
      <c r="N413" s="2">
        <f t="shared" si="41"/>
        <v>68201.279999999999</v>
      </c>
    </row>
    <row r="414" spans="1:14" x14ac:dyDescent="0.35">
      <c r="A414">
        <v>185</v>
      </c>
      <c r="B414">
        <f t="shared" si="39"/>
        <v>1</v>
      </c>
      <c r="C414" t="s">
        <v>165</v>
      </c>
      <c r="D414" s="1">
        <v>44165</v>
      </c>
      <c r="E414">
        <v>0</v>
      </c>
      <c r="F414">
        <v>5882.57</v>
      </c>
      <c r="G414" t="s">
        <v>12</v>
      </c>
      <c r="H414">
        <v>489</v>
      </c>
      <c r="I414" s="1">
        <v>44074</v>
      </c>
      <c r="J414" t="s">
        <v>166</v>
      </c>
      <c r="K414" t="s">
        <v>13</v>
      </c>
      <c r="L414" s="1">
        <v>44179</v>
      </c>
      <c r="M414" s="2">
        <f t="shared" si="40"/>
        <v>14</v>
      </c>
      <c r="N414" s="2">
        <f t="shared" si="41"/>
        <v>82355.98</v>
      </c>
    </row>
    <row r="415" spans="1:14" x14ac:dyDescent="0.35">
      <c r="A415">
        <v>193</v>
      </c>
      <c r="B415">
        <f t="shared" si="39"/>
        <v>1</v>
      </c>
      <c r="C415" t="s">
        <v>167</v>
      </c>
      <c r="D415" s="1">
        <v>44165</v>
      </c>
      <c r="E415">
        <v>0</v>
      </c>
      <c r="F415">
        <v>3161.67</v>
      </c>
      <c r="G415" t="s">
        <v>12</v>
      </c>
      <c r="H415">
        <v>526</v>
      </c>
      <c r="I415" s="1">
        <v>44104</v>
      </c>
      <c r="J415" t="s">
        <v>168</v>
      </c>
      <c r="K415" t="s">
        <v>13</v>
      </c>
      <c r="L415" s="1">
        <v>44179</v>
      </c>
      <c r="M415" s="2">
        <f t="shared" si="40"/>
        <v>14</v>
      </c>
      <c r="N415" s="2">
        <f t="shared" si="41"/>
        <v>44263.380000000005</v>
      </c>
    </row>
    <row r="416" spans="1:14" x14ac:dyDescent="0.35">
      <c r="A416">
        <v>194</v>
      </c>
      <c r="B416">
        <f t="shared" si="39"/>
        <v>1</v>
      </c>
      <c r="C416" t="s">
        <v>169</v>
      </c>
      <c r="D416" s="1">
        <v>44165</v>
      </c>
      <c r="E416">
        <v>0</v>
      </c>
      <c r="F416">
        <v>36.42</v>
      </c>
      <c r="G416" t="s">
        <v>12</v>
      </c>
      <c r="H416">
        <v>527</v>
      </c>
      <c r="I416" s="1">
        <v>44104</v>
      </c>
      <c r="J416" t="s">
        <v>170</v>
      </c>
      <c r="K416" t="s">
        <v>13</v>
      </c>
      <c r="L416" s="1">
        <v>44179</v>
      </c>
      <c r="M416" s="2">
        <f t="shared" si="40"/>
        <v>14</v>
      </c>
      <c r="N416" s="2">
        <f t="shared" si="41"/>
        <v>509.88</v>
      </c>
    </row>
    <row r="417" spans="1:14" x14ac:dyDescent="0.35">
      <c r="A417">
        <v>195</v>
      </c>
      <c r="B417">
        <f t="shared" si="39"/>
        <v>1</v>
      </c>
      <c r="C417" t="s">
        <v>171</v>
      </c>
      <c r="D417" s="1">
        <v>44165</v>
      </c>
      <c r="E417">
        <v>0</v>
      </c>
      <c r="F417">
        <v>467.25</v>
      </c>
      <c r="G417" t="s">
        <v>12</v>
      </c>
      <c r="H417">
        <v>528</v>
      </c>
      <c r="I417" s="1">
        <v>44104</v>
      </c>
      <c r="J417" t="s">
        <v>172</v>
      </c>
      <c r="K417" t="s">
        <v>13</v>
      </c>
      <c r="L417" s="1">
        <v>44179</v>
      </c>
      <c r="M417" s="2">
        <f t="shared" si="40"/>
        <v>14</v>
      </c>
      <c r="N417" s="2">
        <f t="shared" si="41"/>
        <v>6541.5</v>
      </c>
    </row>
    <row r="418" spans="1:14" x14ac:dyDescent="0.35">
      <c r="A418">
        <v>196</v>
      </c>
      <c r="B418">
        <f t="shared" si="39"/>
        <v>1</v>
      </c>
      <c r="C418" t="s">
        <v>173</v>
      </c>
      <c r="D418" s="1">
        <v>44165</v>
      </c>
      <c r="E418">
        <v>0</v>
      </c>
      <c r="F418">
        <v>66.760000000000005</v>
      </c>
      <c r="G418" t="s">
        <v>12</v>
      </c>
      <c r="H418">
        <v>529</v>
      </c>
      <c r="I418" s="1">
        <v>44104</v>
      </c>
      <c r="J418" t="s">
        <v>174</v>
      </c>
      <c r="K418" t="s">
        <v>13</v>
      </c>
      <c r="L418" s="1">
        <v>44179</v>
      </c>
      <c r="M418" s="2">
        <f t="shared" si="40"/>
        <v>14</v>
      </c>
      <c r="N418" s="2">
        <f t="shared" si="41"/>
        <v>934.6400000000001</v>
      </c>
    </row>
    <row r="419" spans="1:14" x14ac:dyDescent="0.35">
      <c r="A419">
        <v>197</v>
      </c>
      <c r="B419">
        <f t="shared" si="39"/>
        <v>1</v>
      </c>
      <c r="C419" t="s">
        <v>175</v>
      </c>
      <c r="D419" s="1">
        <v>44165</v>
      </c>
      <c r="E419">
        <v>0</v>
      </c>
      <c r="F419">
        <v>3107.38</v>
      </c>
      <c r="G419" t="s">
        <v>12</v>
      </c>
      <c r="H419">
        <v>530</v>
      </c>
      <c r="I419" s="1">
        <v>44104</v>
      </c>
      <c r="J419" t="s">
        <v>176</v>
      </c>
      <c r="K419" t="s">
        <v>13</v>
      </c>
      <c r="L419" s="1">
        <v>44179</v>
      </c>
      <c r="M419" s="2">
        <f t="shared" si="40"/>
        <v>14</v>
      </c>
      <c r="N419" s="2">
        <f t="shared" si="41"/>
        <v>43503.32</v>
      </c>
    </row>
    <row r="420" spans="1:14" x14ac:dyDescent="0.35">
      <c r="A420">
        <v>198</v>
      </c>
      <c r="B420">
        <f t="shared" si="39"/>
        <v>1</v>
      </c>
      <c r="C420" t="s">
        <v>177</v>
      </c>
      <c r="D420" s="1">
        <v>44165</v>
      </c>
      <c r="E420">
        <v>0</v>
      </c>
      <c r="F420">
        <v>5471.5</v>
      </c>
      <c r="G420" t="s">
        <v>12</v>
      </c>
      <c r="H420">
        <v>531</v>
      </c>
      <c r="I420" s="1">
        <v>44104</v>
      </c>
      <c r="J420" t="s">
        <v>178</v>
      </c>
      <c r="K420" t="s">
        <v>13</v>
      </c>
      <c r="L420" s="1">
        <v>44179</v>
      </c>
      <c r="M420" s="2">
        <f t="shared" si="40"/>
        <v>14</v>
      </c>
      <c r="N420" s="2">
        <f t="shared" si="41"/>
        <v>76601</v>
      </c>
    </row>
    <row r="421" spans="1:14" x14ac:dyDescent="0.35">
      <c r="A421">
        <v>205</v>
      </c>
      <c r="B421">
        <f t="shared" si="39"/>
        <v>1</v>
      </c>
      <c r="C421" t="s">
        <v>179</v>
      </c>
      <c r="D421" s="1">
        <v>44165</v>
      </c>
      <c r="E421">
        <v>0</v>
      </c>
      <c r="F421">
        <v>4765.09</v>
      </c>
      <c r="G421" t="s">
        <v>12</v>
      </c>
      <c r="H421">
        <v>593</v>
      </c>
      <c r="I421" s="1">
        <v>44134</v>
      </c>
      <c r="J421" t="s">
        <v>180</v>
      </c>
      <c r="K421" t="s">
        <v>13</v>
      </c>
      <c r="L421" s="1">
        <v>44179</v>
      </c>
      <c r="M421" s="2">
        <f t="shared" si="40"/>
        <v>14</v>
      </c>
      <c r="N421" s="2">
        <f t="shared" si="41"/>
        <v>66711.260000000009</v>
      </c>
    </row>
    <row r="422" spans="1:14" x14ac:dyDescent="0.35">
      <c r="A422">
        <v>206</v>
      </c>
      <c r="B422">
        <f t="shared" si="39"/>
        <v>1</v>
      </c>
      <c r="C422" t="s">
        <v>181</v>
      </c>
      <c r="D422" s="1">
        <v>44165</v>
      </c>
      <c r="E422">
        <v>0</v>
      </c>
      <c r="F422">
        <v>608.34</v>
      </c>
      <c r="G422" t="s">
        <v>12</v>
      </c>
      <c r="H422">
        <v>594</v>
      </c>
      <c r="I422" s="1">
        <v>44134</v>
      </c>
      <c r="J422" t="s">
        <v>182</v>
      </c>
      <c r="K422" t="s">
        <v>13</v>
      </c>
      <c r="L422" s="1">
        <v>44179</v>
      </c>
      <c r="M422" s="2">
        <f t="shared" si="40"/>
        <v>14</v>
      </c>
      <c r="N422" s="2">
        <f t="shared" si="41"/>
        <v>8516.76</v>
      </c>
    </row>
    <row r="423" spans="1:14" x14ac:dyDescent="0.35">
      <c r="A423">
        <v>207</v>
      </c>
      <c r="B423">
        <f t="shared" si="39"/>
        <v>1</v>
      </c>
      <c r="C423" t="s">
        <v>183</v>
      </c>
      <c r="D423" s="1">
        <v>44165</v>
      </c>
      <c r="E423">
        <v>0</v>
      </c>
      <c r="F423">
        <v>31.48</v>
      </c>
      <c r="G423" t="s">
        <v>12</v>
      </c>
      <c r="H423">
        <v>595</v>
      </c>
      <c r="I423" s="1">
        <v>44134</v>
      </c>
      <c r="J423" t="s">
        <v>184</v>
      </c>
      <c r="K423" t="s">
        <v>13</v>
      </c>
      <c r="L423" s="1">
        <v>44179</v>
      </c>
      <c r="M423" s="2">
        <f t="shared" si="40"/>
        <v>14</v>
      </c>
      <c r="N423" s="2">
        <f t="shared" si="41"/>
        <v>440.72</v>
      </c>
    </row>
    <row r="424" spans="1:14" x14ac:dyDescent="0.35">
      <c r="A424">
        <v>208</v>
      </c>
      <c r="B424">
        <f t="shared" si="39"/>
        <v>2</v>
      </c>
      <c r="C424" t="s">
        <v>185</v>
      </c>
      <c r="D424" s="1">
        <v>44165</v>
      </c>
      <c r="E424">
        <v>0</v>
      </c>
      <c r="F424">
        <v>566.66999999999996</v>
      </c>
      <c r="G424" t="s">
        <v>12</v>
      </c>
      <c r="H424">
        <v>605</v>
      </c>
      <c r="I424" s="1">
        <v>44134</v>
      </c>
      <c r="J424" t="s">
        <v>186</v>
      </c>
      <c r="K424" t="s">
        <v>13</v>
      </c>
      <c r="L424" s="1">
        <v>44179</v>
      </c>
      <c r="M424" s="2">
        <f t="shared" si="40"/>
        <v>14</v>
      </c>
      <c r="N424" s="2">
        <f t="shared" si="41"/>
        <v>7933.3799999999992</v>
      </c>
    </row>
    <row r="425" spans="1:14" x14ac:dyDescent="0.35">
      <c r="A425">
        <v>209</v>
      </c>
      <c r="B425">
        <f t="shared" si="39"/>
        <v>1</v>
      </c>
      <c r="C425" t="s">
        <v>187</v>
      </c>
      <c r="D425" s="1">
        <v>44165</v>
      </c>
      <c r="E425">
        <v>0</v>
      </c>
      <c r="F425">
        <v>543.87</v>
      </c>
      <c r="G425" t="s">
        <v>12</v>
      </c>
      <c r="H425">
        <v>611</v>
      </c>
      <c r="I425" s="1">
        <v>44134</v>
      </c>
      <c r="J425" t="s">
        <v>188</v>
      </c>
      <c r="K425" t="s">
        <v>13</v>
      </c>
      <c r="L425" s="1">
        <v>44179</v>
      </c>
      <c r="M425" s="2">
        <f t="shared" si="40"/>
        <v>14</v>
      </c>
      <c r="N425" s="2">
        <f t="shared" si="41"/>
        <v>7614.18</v>
      </c>
    </row>
    <row r="426" spans="1:14" x14ac:dyDescent="0.35">
      <c r="A426">
        <v>210</v>
      </c>
      <c r="B426">
        <f t="shared" si="39"/>
        <v>1</v>
      </c>
      <c r="C426" t="s">
        <v>189</v>
      </c>
      <c r="D426" s="1">
        <v>44165</v>
      </c>
      <c r="E426">
        <v>0</v>
      </c>
      <c r="F426">
        <v>25.17</v>
      </c>
      <c r="G426" t="s">
        <v>12</v>
      </c>
      <c r="H426">
        <v>612</v>
      </c>
      <c r="I426" s="1">
        <v>44134</v>
      </c>
      <c r="J426" t="s">
        <v>190</v>
      </c>
      <c r="K426" t="s">
        <v>13</v>
      </c>
      <c r="L426" s="1">
        <v>44179</v>
      </c>
      <c r="M426" s="2">
        <f t="shared" si="40"/>
        <v>14</v>
      </c>
      <c r="N426" s="2">
        <f t="shared" si="41"/>
        <v>352.38</v>
      </c>
    </row>
    <row r="427" spans="1:14" x14ac:dyDescent="0.35">
      <c r="A427">
        <v>211</v>
      </c>
      <c r="B427">
        <f t="shared" si="39"/>
        <v>1</v>
      </c>
      <c r="C427" t="s">
        <v>191</v>
      </c>
      <c r="D427" s="1">
        <v>44165</v>
      </c>
      <c r="E427">
        <v>0</v>
      </c>
      <c r="F427">
        <v>5334.02</v>
      </c>
      <c r="G427" t="s">
        <v>12</v>
      </c>
      <c r="H427">
        <v>635</v>
      </c>
      <c r="I427" s="1">
        <v>44134</v>
      </c>
      <c r="J427" t="s">
        <v>192</v>
      </c>
      <c r="K427" t="s">
        <v>13</v>
      </c>
      <c r="L427" s="1">
        <v>44179</v>
      </c>
      <c r="M427" s="2">
        <f t="shared" si="40"/>
        <v>14</v>
      </c>
      <c r="N427" s="2">
        <f t="shared" si="41"/>
        <v>74676.28</v>
      </c>
    </row>
    <row r="428" spans="1:14" x14ac:dyDescent="0.35">
      <c r="A428">
        <v>212</v>
      </c>
      <c r="B428">
        <f t="shared" si="39"/>
        <v>1</v>
      </c>
      <c r="C428" t="s">
        <v>193</v>
      </c>
      <c r="D428" s="1">
        <v>44165</v>
      </c>
      <c r="E428">
        <v>0</v>
      </c>
      <c r="F428">
        <v>1328.32</v>
      </c>
      <c r="G428" t="s">
        <v>12</v>
      </c>
      <c r="H428">
        <v>638</v>
      </c>
      <c r="I428" s="1">
        <v>44134</v>
      </c>
      <c r="J428" t="s">
        <v>194</v>
      </c>
      <c r="K428" t="s">
        <v>13</v>
      </c>
      <c r="L428" s="1">
        <v>44179</v>
      </c>
      <c r="M428" s="2">
        <f t="shared" si="40"/>
        <v>14</v>
      </c>
      <c r="N428" s="2">
        <f t="shared" si="41"/>
        <v>18596.48</v>
      </c>
    </row>
    <row r="429" spans="1:14" x14ac:dyDescent="0.35">
      <c r="A429">
        <v>221</v>
      </c>
      <c r="B429">
        <f t="shared" si="39"/>
        <v>1</v>
      </c>
      <c r="C429" t="s">
        <v>195</v>
      </c>
      <c r="D429" s="1">
        <v>44165</v>
      </c>
      <c r="E429">
        <v>0</v>
      </c>
      <c r="F429">
        <v>3247.12</v>
      </c>
      <c r="G429" t="s">
        <v>12</v>
      </c>
      <c r="H429">
        <v>661</v>
      </c>
      <c r="I429" s="1">
        <v>44165</v>
      </c>
      <c r="J429" t="s">
        <v>196</v>
      </c>
      <c r="K429" t="s">
        <v>13</v>
      </c>
      <c r="L429" s="1">
        <v>44179</v>
      </c>
      <c r="M429" s="2">
        <f t="shared" si="40"/>
        <v>14</v>
      </c>
      <c r="N429" s="2">
        <f t="shared" si="41"/>
        <v>45459.68</v>
      </c>
    </row>
    <row r="430" spans="1:14" x14ac:dyDescent="0.35">
      <c r="A430">
        <v>222</v>
      </c>
      <c r="B430">
        <f t="shared" ref="B430:B461" si="42">COUNTIF($C$2:$C$480,C430)</f>
        <v>1</v>
      </c>
      <c r="C430" t="s">
        <v>197</v>
      </c>
      <c r="D430" s="1">
        <v>44165</v>
      </c>
      <c r="E430">
        <v>0</v>
      </c>
      <c r="F430">
        <v>45.97</v>
      </c>
      <c r="G430" t="s">
        <v>12</v>
      </c>
      <c r="H430">
        <v>662</v>
      </c>
      <c r="I430" s="1">
        <v>44165</v>
      </c>
      <c r="J430" t="s">
        <v>198</v>
      </c>
      <c r="K430" t="s">
        <v>13</v>
      </c>
      <c r="L430" s="1">
        <v>44179</v>
      </c>
      <c r="M430" s="2">
        <f t="shared" ref="M430:M461" si="43">+L430-D430</f>
        <v>14</v>
      </c>
      <c r="N430" s="2">
        <f t="shared" ref="N430:N461" si="44">+M430*F430</f>
        <v>643.57999999999993</v>
      </c>
    </row>
    <row r="431" spans="1:14" x14ac:dyDescent="0.35">
      <c r="A431">
        <v>223</v>
      </c>
      <c r="B431">
        <f t="shared" si="42"/>
        <v>1</v>
      </c>
      <c r="C431" t="s">
        <v>199</v>
      </c>
      <c r="D431" s="1">
        <v>44165</v>
      </c>
      <c r="E431">
        <v>0</v>
      </c>
      <c r="F431">
        <v>7914.65</v>
      </c>
      <c r="G431" t="s">
        <v>12</v>
      </c>
      <c r="H431">
        <v>663</v>
      </c>
      <c r="I431" s="1">
        <v>44165</v>
      </c>
      <c r="J431" t="s">
        <v>200</v>
      </c>
      <c r="K431" t="s">
        <v>13</v>
      </c>
      <c r="L431" s="1">
        <v>44179</v>
      </c>
      <c r="M431" s="2">
        <f t="shared" si="43"/>
        <v>14</v>
      </c>
      <c r="N431" s="2">
        <f t="shared" si="44"/>
        <v>110805.09999999999</v>
      </c>
    </row>
    <row r="432" spans="1:14" x14ac:dyDescent="0.35">
      <c r="A432">
        <v>224</v>
      </c>
      <c r="B432">
        <f t="shared" si="42"/>
        <v>1</v>
      </c>
      <c r="C432" t="s">
        <v>201</v>
      </c>
      <c r="D432" s="1">
        <v>44165</v>
      </c>
      <c r="E432">
        <v>0</v>
      </c>
      <c r="F432">
        <v>445.58</v>
      </c>
      <c r="G432" t="s">
        <v>12</v>
      </c>
      <c r="H432">
        <v>664</v>
      </c>
      <c r="I432" s="1">
        <v>44165</v>
      </c>
      <c r="J432" t="s">
        <v>202</v>
      </c>
      <c r="K432" t="s">
        <v>13</v>
      </c>
      <c r="L432" s="1">
        <v>44179</v>
      </c>
      <c r="M432" s="2">
        <f t="shared" si="43"/>
        <v>14</v>
      </c>
      <c r="N432" s="2">
        <f t="shared" si="44"/>
        <v>6238.12</v>
      </c>
    </row>
    <row r="433" spans="1:14" x14ac:dyDescent="0.35">
      <c r="A433">
        <v>225</v>
      </c>
      <c r="B433">
        <f t="shared" si="42"/>
        <v>1</v>
      </c>
      <c r="C433" t="s">
        <v>203</v>
      </c>
      <c r="D433" s="1">
        <v>44165</v>
      </c>
      <c r="E433">
        <v>0</v>
      </c>
      <c r="F433">
        <v>930.96</v>
      </c>
      <c r="G433" t="s">
        <v>12</v>
      </c>
      <c r="H433">
        <v>665</v>
      </c>
      <c r="I433" s="1">
        <v>44165</v>
      </c>
      <c r="J433" t="s">
        <v>204</v>
      </c>
      <c r="K433" t="s">
        <v>13</v>
      </c>
      <c r="L433" s="1">
        <v>44179</v>
      </c>
      <c r="M433" s="2">
        <f t="shared" si="43"/>
        <v>14</v>
      </c>
      <c r="N433" s="2">
        <f t="shared" si="44"/>
        <v>13033.44</v>
      </c>
    </row>
    <row r="434" spans="1:14" x14ac:dyDescent="0.35">
      <c r="A434">
        <v>226</v>
      </c>
      <c r="B434">
        <f t="shared" si="42"/>
        <v>1</v>
      </c>
      <c r="C434" t="s">
        <v>205</v>
      </c>
      <c r="D434" s="1">
        <v>44165</v>
      </c>
      <c r="E434">
        <v>0</v>
      </c>
      <c r="F434">
        <v>5892.38</v>
      </c>
      <c r="G434" t="s">
        <v>12</v>
      </c>
      <c r="H434">
        <v>666</v>
      </c>
      <c r="I434" s="1">
        <v>44165</v>
      </c>
      <c r="J434" t="s">
        <v>206</v>
      </c>
      <c r="K434" t="s">
        <v>13</v>
      </c>
      <c r="L434" s="1">
        <v>44179</v>
      </c>
      <c r="M434" s="2">
        <f t="shared" si="43"/>
        <v>14</v>
      </c>
      <c r="N434" s="2">
        <f t="shared" si="44"/>
        <v>82493.320000000007</v>
      </c>
    </row>
    <row r="435" spans="1:14" x14ac:dyDescent="0.35">
      <c r="A435">
        <v>227</v>
      </c>
      <c r="B435">
        <f t="shared" si="42"/>
        <v>1</v>
      </c>
      <c r="C435" t="s">
        <v>207</v>
      </c>
      <c r="D435" s="1">
        <v>44165</v>
      </c>
      <c r="E435">
        <v>0</v>
      </c>
      <c r="F435">
        <v>2484.12</v>
      </c>
      <c r="G435" t="s">
        <v>12</v>
      </c>
      <c r="H435">
        <v>667</v>
      </c>
      <c r="I435" s="1">
        <v>44165</v>
      </c>
      <c r="J435" t="s">
        <v>208</v>
      </c>
      <c r="K435" t="s">
        <v>13</v>
      </c>
      <c r="L435" s="1">
        <v>44179</v>
      </c>
      <c r="M435" s="2">
        <f t="shared" si="43"/>
        <v>14</v>
      </c>
      <c r="N435" s="2">
        <f t="shared" si="44"/>
        <v>34777.68</v>
      </c>
    </row>
    <row r="436" spans="1:14" x14ac:dyDescent="0.35">
      <c r="A436">
        <v>228</v>
      </c>
      <c r="B436">
        <f t="shared" si="42"/>
        <v>1</v>
      </c>
      <c r="C436" t="s">
        <v>209</v>
      </c>
      <c r="D436" s="1">
        <v>44165</v>
      </c>
      <c r="E436">
        <v>0</v>
      </c>
      <c r="F436">
        <v>93.73</v>
      </c>
      <c r="G436" t="s">
        <v>12</v>
      </c>
      <c r="H436">
        <v>677</v>
      </c>
      <c r="I436" s="1">
        <v>44165</v>
      </c>
      <c r="J436" t="s">
        <v>210</v>
      </c>
      <c r="K436" t="s">
        <v>13</v>
      </c>
      <c r="L436" s="1">
        <v>44179</v>
      </c>
      <c r="M436" s="2">
        <f t="shared" si="43"/>
        <v>14</v>
      </c>
      <c r="N436" s="2">
        <f t="shared" si="44"/>
        <v>1312.22</v>
      </c>
    </row>
    <row r="437" spans="1:14" x14ac:dyDescent="0.35">
      <c r="A437">
        <v>229</v>
      </c>
      <c r="B437">
        <f t="shared" si="42"/>
        <v>1</v>
      </c>
      <c r="C437" t="s">
        <v>211</v>
      </c>
      <c r="D437" s="1">
        <v>44165</v>
      </c>
      <c r="E437">
        <v>0</v>
      </c>
      <c r="F437">
        <v>243.97</v>
      </c>
      <c r="G437" t="s">
        <v>12</v>
      </c>
      <c r="H437">
        <v>682</v>
      </c>
      <c r="I437" s="1">
        <v>44165</v>
      </c>
      <c r="J437" t="s">
        <v>212</v>
      </c>
      <c r="K437" t="s">
        <v>13</v>
      </c>
      <c r="L437" s="1">
        <v>44179</v>
      </c>
      <c r="M437" s="2">
        <f t="shared" si="43"/>
        <v>14</v>
      </c>
      <c r="N437" s="2">
        <f t="shared" si="44"/>
        <v>3415.58</v>
      </c>
    </row>
    <row r="438" spans="1:14" x14ac:dyDescent="0.35">
      <c r="A438">
        <v>230</v>
      </c>
      <c r="B438">
        <f t="shared" si="42"/>
        <v>1</v>
      </c>
      <c r="C438" t="s">
        <v>213</v>
      </c>
      <c r="D438" s="1">
        <v>44165</v>
      </c>
      <c r="E438">
        <v>0</v>
      </c>
      <c r="F438">
        <v>165.27</v>
      </c>
      <c r="G438" t="s">
        <v>12</v>
      </c>
      <c r="H438">
        <v>683</v>
      </c>
      <c r="I438" s="1">
        <v>44165</v>
      </c>
      <c r="J438" t="s">
        <v>214</v>
      </c>
      <c r="K438" t="s">
        <v>13</v>
      </c>
      <c r="L438" s="1">
        <v>44179</v>
      </c>
      <c r="M438" s="2">
        <f t="shared" si="43"/>
        <v>14</v>
      </c>
      <c r="N438" s="2">
        <f t="shared" si="44"/>
        <v>2313.7800000000002</v>
      </c>
    </row>
    <row r="439" spans="1:14" x14ac:dyDescent="0.35">
      <c r="A439">
        <v>231</v>
      </c>
      <c r="B439">
        <f t="shared" si="42"/>
        <v>1</v>
      </c>
      <c r="C439" t="s">
        <v>215</v>
      </c>
      <c r="D439" s="1">
        <v>44165</v>
      </c>
      <c r="E439">
        <v>0</v>
      </c>
      <c r="F439">
        <v>16790.62</v>
      </c>
      <c r="G439" t="s">
        <v>12</v>
      </c>
      <c r="H439">
        <v>702</v>
      </c>
      <c r="I439" s="1">
        <v>44165</v>
      </c>
      <c r="J439" t="s">
        <v>216</v>
      </c>
      <c r="K439" t="s">
        <v>13</v>
      </c>
      <c r="L439" s="1">
        <v>44179</v>
      </c>
      <c r="M439" s="2">
        <f t="shared" si="43"/>
        <v>14</v>
      </c>
      <c r="N439" s="2">
        <f t="shared" si="44"/>
        <v>235068.68</v>
      </c>
    </row>
    <row r="440" spans="1:14" x14ac:dyDescent="0.35">
      <c r="A440">
        <v>232</v>
      </c>
      <c r="B440">
        <f t="shared" si="42"/>
        <v>1</v>
      </c>
      <c r="C440" t="s">
        <v>217</v>
      </c>
      <c r="D440" s="1">
        <v>44165</v>
      </c>
      <c r="E440">
        <v>0</v>
      </c>
      <c r="F440">
        <v>3948.84</v>
      </c>
      <c r="G440" t="s">
        <v>12</v>
      </c>
      <c r="H440">
        <v>708</v>
      </c>
      <c r="I440" s="1">
        <v>44165</v>
      </c>
      <c r="J440" t="s">
        <v>218</v>
      </c>
      <c r="K440" t="s">
        <v>13</v>
      </c>
      <c r="L440" s="1">
        <v>44179</v>
      </c>
      <c r="M440" s="2">
        <f t="shared" si="43"/>
        <v>14</v>
      </c>
      <c r="N440" s="2">
        <f t="shared" si="44"/>
        <v>55283.76</v>
      </c>
    </row>
    <row r="441" spans="1:14" x14ac:dyDescent="0.35">
      <c r="A441">
        <v>592</v>
      </c>
      <c r="B441">
        <f t="shared" si="42"/>
        <v>3</v>
      </c>
      <c r="C441" t="s">
        <v>26</v>
      </c>
      <c r="D441" s="1">
        <v>44194</v>
      </c>
      <c r="E441">
        <v>0</v>
      </c>
      <c r="F441">
        <v>4453.34</v>
      </c>
      <c r="G441" t="s">
        <v>12</v>
      </c>
      <c r="H441">
        <v>14</v>
      </c>
      <c r="I441" s="1">
        <v>44179</v>
      </c>
      <c r="J441" t="s">
        <v>517</v>
      </c>
      <c r="K441" t="s">
        <v>516</v>
      </c>
      <c r="L441" s="1">
        <v>44179</v>
      </c>
      <c r="M441" s="2">
        <f t="shared" si="43"/>
        <v>-15</v>
      </c>
      <c r="N441" s="2">
        <f t="shared" si="44"/>
        <v>-66800.100000000006</v>
      </c>
    </row>
    <row r="442" spans="1:14" x14ac:dyDescent="0.35">
      <c r="A442">
        <v>355</v>
      </c>
      <c r="B442">
        <f t="shared" si="42"/>
        <v>1</v>
      </c>
      <c r="C442" t="s">
        <v>306</v>
      </c>
      <c r="D442" s="1">
        <v>44176</v>
      </c>
      <c r="E442">
        <v>0</v>
      </c>
      <c r="F442">
        <v>250.16</v>
      </c>
      <c r="G442" t="s">
        <v>12</v>
      </c>
      <c r="H442">
        <v>2168</v>
      </c>
      <c r="I442" s="1">
        <v>44146</v>
      </c>
      <c r="J442" t="s">
        <v>307</v>
      </c>
      <c r="K442" t="s">
        <v>265</v>
      </c>
      <c r="L442" s="1">
        <v>44181</v>
      </c>
      <c r="M442" s="2">
        <f t="shared" si="43"/>
        <v>5</v>
      </c>
      <c r="N442" s="2">
        <f t="shared" si="44"/>
        <v>1250.8</v>
      </c>
    </row>
    <row r="443" spans="1:14" x14ac:dyDescent="0.35">
      <c r="A443">
        <v>353</v>
      </c>
      <c r="B443">
        <f t="shared" si="42"/>
        <v>1</v>
      </c>
      <c r="C443" t="s">
        <v>304</v>
      </c>
      <c r="D443" s="1">
        <v>44155</v>
      </c>
      <c r="E443">
        <v>0</v>
      </c>
      <c r="F443">
        <v>45.22</v>
      </c>
      <c r="G443" t="s">
        <v>12</v>
      </c>
      <c r="H443">
        <v>1349</v>
      </c>
      <c r="I443" s="1">
        <v>44124</v>
      </c>
      <c r="J443" t="s">
        <v>305</v>
      </c>
      <c r="K443" t="s">
        <v>265</v>
      </c>
      <c r="L443" s="1">
        <v>44182</v>
      </c>
      <c r="M443" s="2">
        <f t="shared" si="43"/>
        <v>27</v>
      </c>
      <c r="N443" s="2">
        <f t="shared" si="44"/>
        <v>1220.94</v>
      </c>
    </row>
    <row r="444" spans="1:14" x14ac:dyDescent="0.35">
      <c r="A444">
        <v>1057</v>
      </c>
      <c r="B444">
        <f t="shared" si="42"/>
        <v>1</v>
      </c>
      <c r="C444" t="s">
        <v>960</v>
      </c>
      <c r="D444" s="1">
        <v>44183</v>
      </c>
      <c r="E444">
        <v>0</v>
      </c>
      <c r="F444">
        <v>101.64</v>
      </c>
      <c r="G444" t="s">
        <v>12</v>
      </c>
      <c r="H444">
        <v>54869</v>
      </c>
      <c r="I444" s="1">
        <v>44168</v>
      </c>
      <c r="J444" t="s">
        <v>961</v>
      </c>
      <c r="K444" t="s">
        <v>892</v>
      </c>
      <c r="L444" s="1">
        <v>44182</v>
      </c>
      <c r="M444" s="2">
        <f t="shared" si="43"/>
        <v>-1</v>
      </c>
      <c r="N444" s="2">
        <f t="shared" si="44"/>
        <v>-101.64</v>
      </c>
    </row>
    <row r="445" spans="1:14" x14ac:dyDescent="0.35">
      <c r="A445">
        <v>782</v>
      </c>
      <c r="B445">
        <f t="shared" si="42"/>
        <v>1</v>
      </c>
      <c r="C445" t="s">
        <v>700</v>
      </c>
      <c r="D445" s="1">
        <v>44186</v>
      </c>
      <c r="E445">
        <v>0</v>
      </c>
      <c r="F445">
        <v>56.5</v>
      </c>
      <c r="G445" t="s">
        <v>12</v>
      </c>
      <c r="H445">
        <v>69869</v>
      </c>
      <c r="I445" s="1">
        <v>44171</v>
      </c>
      <c r="J445" t="s">
        <v>701</v>
      </c>
      <c r="K445" t="s">
        <v>617</v>
      </c>
      <c r="L445" s="1">
        <v>44182</v>
      </c>
      <c r="M445" s="2">
        <f t="shared" si="43"/>
        <v>-4</v>
      </c>
      <c r="N445" s="2">
        <f t="shared" si="44"/>
        <v>-226</v>
      </c>
    </row>
    <row r="446" spans="1:14" x14ac:dyDescent="0.35">
      <c r="A446">
        <v>784</v>
      </c>
      <c r="B446">
        <f t="shared" si="42"/>
        <v>1</v>
      </c>
      <c r="C446" t="s">
        <v>702</v>
      </c>
      <c r="D446" s="1">
        <v>44187</v>
      </c>
      <c r="E446">
        <v>0</v>
      </c>
      <c r="F446">
        <v>63.23</v>
      </c>
      <c r="G446" t="s">
        <v>12</v>
      </c>
      <c r="H446">
        <v>4869</v>
      </c>
      <c r="I446" s="1">
        <v>44172</v>
      </c>
      <c r="J446" t="s">
        <v>703</v>
      </c>
      <c r="K446" t="s">
        <v>617</v>
      </c>
      <c r="L446" s="1">
        <v>44182</v>
      </c>
      <c r="M446" s="2">
        <f t="shared" si="43"/>
        <v>-5</v>
      </c>
      <c r="N446" s="2">
        <f t="shared" si="44"/>
        <v>-316.14999999999998</v>
      </c>
    </row>
    <row r="447" spans="1:14" x14ac:dyDescent="0.35">
      <c r="A447">
        <v>785</v>
      </c>
      <c r="B447">
        <f t="shared" si="42"/>
        <v>1</v>
      </c>
      <c r="C447" t="s">
        <v>704</v>
      </c>
      <c r="D447" s="1">
        <v>44187</v>
      </c>
      <c r="E447">
        <v>0</v>
      </c>
      <c r="F447">
        <v>129.6</v>
      </c>
      <c r="G447" t="s">
        <v>12</v>
      </c>
      <c r="H447">
        <v>14868</v>
      </c>
      <c r="I447" s="1">
        <v>44172</v>
      </c>
      <c r="J447" t="s">
        <v>705</v>
      </c>
      <c r="K447" t="s">
        <v>617</v>
      </c>
      <c r="L447" s="1">
        <v>44182</v>
      </c>
      <c r="M447" s="2">
        <f t="shared" si="43"/>
        <v>-5</v>
      </c>
      <c r="N447" s="2">
        <f t="shared" si="44"/>
        <v>-648</v>
      </c>
    </row>
    <row r="448" spans="1:14" x14ac:dyDescent="0.35">
      <c r="A448">
        <v>786</v>
      </c>
      <c r="B448">
        <f t="shared" si="42"/>
        <v>1</v>
      </c>
      <c r="C448" t="s">
        <v>706</v>
      </c>
      <c r="D448" s="1">
        <v>44187</v>
      </c>
      <c r="E448">
        <v>0</v>
      </c>
      <c r="F448">
        <v>529.04999999999995</v>
      </c>
      <c r="G448" t="s">
        <v>12</v>
      </c>
      <c r="H448">
        <v>514870</v>
      </c>
      <c r="I448" s="1">
        <v>44172</v>
      </c>
      <c r="J448" t="s">
        <v>707</v>
      </c>
      <c r="K448" t="s">
        <v>617</v>
      </c>
      <c r="L448" s="1">
        <v>44182</v>
      </c>
      <c r="M448" s="2">
        <f t="shared" si="43"/>
        <v>-5</v>
      </c>
      <c r="N448" s="2">
        <f t="shared" si="44"/>
        <v>-2645.25</v>
      </c>
    </row>
    <row r="449" spans="1:14" x14ac:dyDescent="0.35">
      <c r="A449">
        <v>787</v>
      </c>
      <c r="B449">
        <f t="shared" si="42"/>
        <v>1</v>
      </c>
      <c r="C449" t="s">
        <v>708</v>
      </c>
      <c r="D449" s="1">
        <v>44187</v>
      </c>
      <c r="E449">
        <v>0</v>
      </c>
      <c r="F449">
        <v>978.49</v>
      </c>
      <c r="G449" t="s">
        <v>12</v>
      </c>
      <c r="H449">
        <v>514871</v>
      </c>
      <c r="I449" s="1">
        <v>44172</v>
      </c>
      <c r="J449" t="s">
        <v>709</v>
      </c>
      <c r="K449" t="s">
        <v>617</v>
      </c>
      <c r="L449" s="1">
        <v>44182</v>
      </c>
      <c r="M449" s="2">
        <f t="shared" si="43"/>
        <v>-5</v>
      </c>
      <c r="N449" s="2">
        <f t="shared" si="44"/>
        <v>-4892.45</v>
      </c>
    </row>
    <row r="450" spans="1:14" x14ac:dyDescent="0.35">
      <c r="A450">
        <v>792</v>
      </c>
      <c r="B450">
        <f t="shared" si="42"/>
        <v>1</v>
      </c>
      <c r="C450" t="s">
        <v>710</v>
      </c>
      <c r="D450" s="1">
        <v>44188</v>
      </c>
      <c r="E450">
        <v>0</v>
      </c>
      <c r="F450">
        <v>138.26</v>
      </c>
      <c r="G450" t="s">
        <v>12</v>
      </c>
      <c r="H450">
        <v>202068</v>
      </c>
      <c r="I450" s="1">
        <v>44173</v>
      </c>
      <c r="J450" t="s">
        <v>711</v>
      </c>
      <c r="K450" t="s">
        <v>617</v>
      </c>
      <c r="L450" s="1">
        <v>44182</v>
      </c>
      <c r="M450" s="2">
        <f t="shared" si="43"/>
        <v>-6</v>
      </c>
      <c r="N450" s="2">
        <f t="shared" si="44"/>
        <v>-829.56</v>
      </c>
    </row>
    <row r="451" spans="1:14" x14ac:dyDescent="0.35">
      <c r="A451">
        <v>597</v>
      </c>
      <c r="B451">
        <f t="shared" si="42"/>
        <v>2</v>
      </c>
      <c r="C451" t="s">
        <v>244</v>
      </c>
      <c r="D451" s="1">
        <v>44181</v>
      </c>
      <c r="E451">
        <v>0</v>
      </c>
      <c r="F451">
        <v>3974.87</v>
      </c>
      <c r="G451" t="s">
        <v>10</v>
      </c>
      <c r="H451">
        <v>39</v>
      </c>
      <c r="I451" s="1">
        <v>44181</v>
      </c>
      <c r="J451" t="s">
        <v>521</v>
      </c>
      <c r="K451" t="s">
        <v>519</v>
      </c>
      <c r="L451" s="1">
        <v>44183</v>
      </c>
      <c r="M451" s="2">
        <f t="shared" si="43"/>
        <v>2</v>
      </c>
      <c r="N451" s="2">
        <f t="shared" si="44"/>
        <v>7949.74</v>
      </c>
    </row>
    <row r="452" spans="1:14" x14ac:dyDescent="0.35">
      <c r="A452">
        <v>1078</v>
      </c>
      <c r="B452">
        <f t="shared" si="42"/>
        <v>2</v>
      </c>
      <c r="C452" t="s">
        <v>79</v>
      </c>
      <c r="D452" s="1">
        <v>44167</v>
      </c>
      <c r="E452">
        <v>0</v>
      </c>
      <c r="F452">
        <v>88</v>
      </c>
      <c r="G452" t="s">
        <v>12</v>
      </c>
      <c r="H452">
        <v>175</v>
      </c>
      <c r="I452" s="1">
        <v>44137</v>
      </c>
      <c r="J452" t="s">
        <v>973</v>
      </c>
      <c r="K452" t="s">
        <v>964</v>
      </c>
      <c r="L452" s="1">
        <v>44188</v>
      </c>
      <c r="M452" s="2">
        <f t="shared" si="43"/>
        <v>21</v>
      </c>
      <c r="N452" s="2">
        <f t="shared" si="44"/>
        <v>1848</v>
      </c>
    </row>
    <row r="453" spans="1:14" x14ac:dyDescent="0.35">
      <c r="A453">
        <v>695</v>
      </c>
      <c r="B453">
        <f t="shared" si="42"/>
        <v>1</v>
      </c>
      <c r="C453" t="s">
        <v>611</v>
      </c>
      <c r="D453" s="1">
        <v>44165</v>
      </c>
      <c r="E453">
        <v>0</v>
      </c>
      <c r="F453">
        <v>478.89</v>
      </c>
      <c r="G453" t="s">
        <v>482</v>
      </c>
      <c r="H453">
        <v>7824</v>
      </c>
      <c r="I453" s="1">
        <v>44111</v>
      </c>
      <c r="J453" t="s">
        <v>612</v>
      </c>
      <c r="K453" t="s">
        <v>588</v>
      </c>
      <c r="L453" s="1">
        <v>44201</v>
      </c>
      <c r="M453" s="2">
        <f t="shared" si="43"/>
        <v>36</v>
      </c>
      <c r="N453" s="2">
        <f t="shared" si="44"/>
        <v>17240.04</v>
      </c>
    </row>
    <row r="454" spans="1:14" x14ac:dyDescent="0.35">
      <c r="A454">
        <v>855</v>
      </c>
      <c r="B454">
        <f t="shared" si="42"/>
        <v>1</v>
      </c>
      <c r="C454" t="s">
        <v>765</v>
      </c>
      <c r="D454" s="1">
        <v>44168</v>
      </c>
      <c r="E454">
        <v>0</v>
      </c>
      <c r="F454">
        <v>180</v>
      </c>
      <c r="G454" t="s">
        <v>12</v>
      </c>
      <c r="H454">
        <v>676</v>
      </c>
      <c r="I454" s="1">
        <v>44138</v>
      </c>
      <c r="J454" t="s">
        <v>766</v>
      </c>
      <c r="K454" t="s">
        <v>767</v>
      </c>
      <c r="L454" s="1">
        <v>44201</v>
      </c>
      <c r="M454" s="2">
        <f t="shared" si="43"/>
        <v>33</v>
      </c>
      <c r="N454" s="2">
        <f t="shared" si="44"/>
        <v>5940</v>
      </c>
    </row>
    <row r="455" spans="1:14" x14ac:dyDescent="0.35">
      <c r="A455">
        <v>288</v>
      </c>
      <c r="B455">
        <f t="shared" si="42"/>
        <v>1</v>
      </c>
      <c r="C455" t="s">
        <v>248</v>
      </c>
      <c r="D455" s="1">
        <v>44178</v>
      </c>
      <c r="E455">
        <v>0</v>
      </c>
      <c r="F455">
        <v>10481.4</v>
      </c>
      <c r="G455" t="s">
        <v>12</v>
      </c>
      <c r="H455">
        <v>50</v>
      </c>
      <c r="I455" s="1">
        <v>44148</v>
      </c>
      <c r="J455" t="s">
        <v>249</v>
      </c>
      <c r="K455" t="s">
        <v>230</v>
      </c>
      <c r="L455" s="1">
        <v>44201</v>
      </c>
      <c r="M455" s="2">
        <f t="shared" si="43"/>
        <v>23</v>
      </c>
      <c r="N455" s="2">
        <f t="shared" si="44"/>
        <v>241072.19999999998</v>
      </c>
    </row>
    <row r="456" spans="1:14" x14ac:dyDescent="0.35">
      <c r="A456">
        <v>550</v>
      </c>
      <c r="B456">
        <f t="shared" si="42"/>
        <v>1</v>
      </c>
      <c r="C456" t="s">
        <v>479</v>
      </c>
      <c r="D456" s="1">
        <v>44196</v>
      </c>
      <c r="E456">
        <v>0</v>
      </c>
      <c r="F456">
        <v>562.59</v>
      </c>
      <c r="G456" t="s">
        <v>12</v>
      </c>
      <c r="H456">
        <v>89364</v>
      </c>
      <c r="I456" s="1">
        <v>44154</v>
      </c>
      <c r="J456" t="s">
        <v>480</v>
      </c>
      <c r="K456" t="s">
        <v>472</v>
      </c>
      <c r="L456" s="1">
        <v>44201</v>
      </c>
      <c r="M456" s="2">
        <f t="shared" si="43"/>
        <v>5</v>
      </c>
      <c r="N456" s="2">
        <f t="shared" si="44"/>
        <v>2812.9500000000003</v>
      </c>
    </row>
    <row r="457" spans="1:14" x14ac:dyDescent="0.35">
      <c r="A457">
        <v>651</v>
      </c>
      <c r="B457">
        <f t="shared" si="42"/>
        <v>1</v>
      </c>
      <c r="C457" t="s">
        <v>570</v>
      </c>
      <c r="D457" s="1">
        <v>44196</v>
      </c>
      <c r="E457">
        <v>0</v>
      </c>
      <c r="F457">
        <v>556.5</v>
      </c>
      <c r="G457" t="s">
        <v>12</v>
      </c>
      <c r="H457">
        <v>4916</v>
      </c>
      <c r="I457" s="1">
        <v>44155</v>
      </c>
      <c r="J457" t="s">
        <v>571</v>
      </c>
      <c r="K457" t="s">
        <v>569</v>
      </c>
      <c r="L457" s="1">
        <v>44201</v>
      </c>
      <c r="M457" s="2">
        <f t="shared" si="43"/>
        <v>5</v>
      </c>
      <c r="N457" s="2">
        <f t="shared" si="44"/>
        <v>2782.5</v>
      </c>
    </row>
    <row r="458" spans="1:14" x14ac:dyDescent="0.35">
      <c r="A458">
        <v>867</v>
      </c>
      <c r="B458">
        <f t="shared" si="42"/>
        <v>1</v>
      </c>
      <c r="C458" t="s">
        <v>778</v>
      </c>
      <c r="D458" s="1">
        <v>44172</v>
      </c>
      <c r="E458">
        <v>0</v>
      </c>
      <c r="F458">
        <v>737.87</v>
      </c>
      <c r="G458" t="s">
        <v>12</v>
      </c>
      <c r="H458">
        <v>257</v>
      </c>
      <c r="I458" s="1">
        <v>44157</v>
      </c>
      <c r="J458" t="s">
        <v>779</v>
      </c>
      <c r="K458" t="s">
        <v>773</v>
      </c>
      <c r="L458" s="1">
        <v>44201</v>
      </c>
      <c r="M458" s="2">
        <f t="shared" si="43"/>
        <v>29</v>
      </c>
      <c r="N458" s="2">
        <f t="shared" si="44"/>
        <v>21398.23</v>
      </c>
    </row>
    <row r="459" spans="1:14" x14ac:dyDescent="0.35">
      <c r="A459">
        <v>554</v>
      </c>
      <c r="B459">
        <f t="shared" si="42"/>
        <v>1</v>
      </c>
      <c r="C459" t="s">
        <v>485</v>
      </c>
      <c r="D459" s="1">
        <v>44196</v>
      </c>
      <c r="E459">
        <v>0</v>
      </c>
      <c r="F459">
        <v>302</v>
      </c>
      <c r="G459" t="s">
        <v>482</v>
      </c>
      <c r="H459">
        <v>849</v>
      </c>
      <c r="I459" s="1">
        <v>44159</v>
      </c>
      <c r="J459" t="s">
        <v>486</v>
      </c>
      <c r="K459" t="s">
        <v>484</v>
      </c>
      <c r="L459" s="1">
        <v>44201</v>
      </c>
      <c r="M459" s="2">
        <f t="shared" si="43"/>
        <v>5</v>
      </c>
      <c r="N459" s="2">
        <f t="shared" si="44"/>
        <v>1510</v>
      </c>
    </row>
    <row r="460" spans="1:14" x14ac:dyDescent="0.35">
      <c r="A460">
        <v>448</v>
      </c>
      <c r="B460">
        <f t="shared" si="42"/>
        <v>1</v>
      </c>
      <c r="C460" t="s">
        <v>390</v>
      </c>
      <c r="D460" s="1">
        <v>44196</v>
      </c>
      <c r="E460">
        <v>0</v>
      </c>
      <c r="F460">
        <v>6600</v>
      </c>
      <c r="G460" t="s">
        <v>12</v>
      </c>
      <c r="H460">
        <v>3842</v>
      </c>
      <c r="I460" s="1">
        <v>44159</v>
      </c>
      <c r="J460" t="s">
        <v>391</v>
      </c>
      <c r="K460" t="s">
        <v>367</v>
      </c>
      <c r="L460" s="1">
        <v>44201</v>
      </c>
      <c r="M460" s="2">
        <f t="shared" si="43"/>
        <v>5</v>
      </c>
      <c r="N460" s="2">
        <f t="shared" si="44"/>
        <v>33000</v>
      </c>
    </row>
    <row r="461" spans="1:14" x14ac:dyDescent="0.35">
      <c r="A461">
        <v>452</v>
      </c>
      <c r="B461">
        <f t="shared" si="42"/>
        <v>1</v>
      </c>
      <c r="C461" t="s">
        <v>395</v>
      </c>
      <c r="D461" s="1">
        <v>44191</v>
      </c>
      <c r="E461">
        <v>0</v>
      </c>
      <c r="F461">
        <v>219</v>
      </c>
      <c r="G461" t="s">
        <v>12</v>
      </c>
      <c r="H461">
        <v>2373</v>
      </c>
      <c r="I461" s="1">
        <v>44161</v>
      </c>
      <c r="J461" t="s">
        <v>396</v>
      </c>
      <c r="K461" t="s">
        <v>394</v>
      </c>
      <c r="L461" s="1">
        <v>44201</v>
      </c>
      <c r="M461" s="2">
        <f t="shared" si="43"/>
        <v>10</v>
      </c>
      <c r="N461" s="2">
        <f t="shared" si="44"/>
        <v>2190</v>
      </c>
    </row>
    <row r="462" spans="1:14" x14ac:dyDescent="0.35">
      <c r="A462">
        <v>937</v>
      </c>
      <c r="B462">
        <f t="shared" ref="B462:B474" si="45">COUNTIF($C$2:$C$480,C462)</f>
        <v>1</v>
      </c>
      <c r="C462" t="s">
        <v>844</v>
      </c>
      <c r="D462" s="1">
        <v>44195</v>
      </c>
      <c r="E462">
        <v>0</v>
      </c>
      <c r="F462">
        <v>110</v>
      </c>
      <c r="G462" t="s">
        <v>12</v>
      </c>
      <c r="H462">
        <v>150</v>
      </c>
      <c r="I462" s="1">
        <v>44165</v>
      </c>
      <c r="J462" t="s">
        <v>845</v>
      </c>
      <c r="K462" t="s">
        <v>846</v>
      </c>
      <c r="L462" s="1">
        <v>44201</v>
      </c>
      <c r="M462" s="2">
        <f t="shared" ref="M462:M474" si="46">+L462-D462</f>
        <v>6</v>
      </c>
      <c r="N462" s="2">
        <f t="shared" ref="N462:N474" si="47">+M462*F462</f>
        <v>660</v>
      </c>
    </row>
    <row r="463" spans="1:14" x14ac:dyDescent="0.35">
      <c r="A463">
        <v>388</v>
      </c>
      <c r="B463">
        <f t="shared" si="45"/>
        <v>1</v>
      </c>
      <c r="C463" t="s">
        <v>333</v>
      </c>
      <c r="D463" s="1">
        <v>44196</v>
      </c>
      <c r="E463">
        <v>0</v>
      </c>
      <c r="F463">
        <v>213</v>
      </c>
      <c r="G463" t="s">
        <v>12</v>
      </c>
      <c r="H463">
        <v>348</v>
      </c>
      <c r="I463" s="1">
        <v>44165</v>
      </c>
      <c r="J463" t="s">
        <v>334</v>
      </c>
      <c r="K463" t="s">
        <v>328</v>
      </c>
      <c r="L463" s="1">
        <v>44201</v>
      </c>
      <c r="M463" s="2">
        <f t="shared" si="46"/>
        <v>5</v>
      </c>
      <c r="N463" s="2">
        <f t="shared" si="47"/>
        <v>1065</v>
      </c>
    </row>
    <row r="464" spans="1:14" x14ac:dyDescent="0.35">
      <c r="A464">
        <v>472</v>
      </c>
      <c r="B464">
        <f t="shared" si="45"/>
        <v>1</v>
      </c>
      <c r="C464" t="s">
        <v>406</v>
      </c>
      <c r="D464" s="1">
        <v>44196</v>
      </c>
      <c r="E464">
        <v>0</v>
      </c>
      <c r="F464">
        <v>1150</v>
      </c>
      <c r="G464" t="s">
        <v>12</v>
      </c>
      <c r="H464">
        <v>451</v>
      </c>
      <c r="I464" s="1">
        <v>44165</v>
      </c>
      <c r="J464" t="s">
        <v>407</v>
      </c>
      <c r="K464" t="s">
        <v>397</v>
      </c>
      <c r="L464" s="1">
        <v>44201</v>
      </c>
      <c r="M464" s="2">
        <f t="shared" si="46"/>
        <v>5</v>
      </c>
      <c r="N464" s="2">
        <f t="shared" si="47"/>
        <v>5750</v>
      </c>
    </row>
    <row r="465" spans="1:19" x14ac:dyDescent="0.35">
      <c r="A465">
        <v>939</v>
      </c>
      <c r="B465">
        <f t="shared" si="45"/>
        <v>1</v>
      </c>
      <c r="C465" t="s">
        <v>847</v>
      </c>
      <c r="D465" s="1">
        <v>44195</v>
      </c>
      <c r="E465">
        <v>0</v>
      </c>
      <c r="F465">
        <v>385</v>
      </c>
      <c r="G465" t="s">
        <v>12</v>
      </c>
      <c r="H465">
        <v>862</v>
      </c>
      <c r="I465" s="1">
        <v>44165</v>
      </c>
      <c r="J465" t="s">
        <v>848</v>
      </c>
      <c r="K465" t="s">
        <v>849</v>
      </c>
      <c r="L465" s="1">
        <v>44201</v>
      </c>
      <c r="M465" s="2">
        <f t="shared" si="46"/>
        <v>6</v>
      </c>
      <c r="N465" s="2">
        <f t="shared" si="47"/>
        <v>2310</v>
      </c>
    </row>
    <row r="466" spans="1:19" x14ac:dyDescent="0.35">
      <c r="A466">
        <v>989</v>
      </c>
      <c r="B466">
        <f t="shared" si="45"/>
        <v>1</v>
      </c>
      <c r="C466" t="s">
        <v>884</v>
      </c>
      <c r="D466" s="1">
        <v>44195</v>
      </c>
      <c r="E466">
        <v>0</v>
      </c>
      <c r="F466">
        <v>21.2</v>
      </c>
      <c r="G466" t="s">
        <v>12</v>
      </c>
      <c r="H466">
        <v>972</v>
      </c>
      <c r="I466" s="1">
        <v>44165</v>
      </c>
      <c r="J466" t="s">
        <v>885</v>
      </c>
      <c r="K466" t="s">
        <v>864</v>
      </c>
      <c r="L466" s="1">
        <v>44201</v>
      </c>
      <c r="M466" s="2">
        <f t="shared" si="46"/>
        <v>6</v>
      </c>
      <c r="N466" s="2">
        <f t="shared" si="47"/>
        <v>127.19999999999999</v>
      </c>
    </row>
    <row r="467" spans="1:19" x14ac:dyDescent="0.35">
      <c r="A467">
        <v>990</v>
      </c>
      <c r="B467">
        <f t="shared" si="45"/>
        <v>1</v>
      </c>
      <c r="C467" t="s">
        <v>886</v>
      </c>
      <c r="D467" s="1">
        <v>44195</v>
      </c>
      <c r="E467">
        <v>0</v>
      </c>
      <c r="F467">
        <v>25.2</v>
      </c>
      <c r="G467" t="s">
        <v>12</v>
      </c>
      <c r="H467">
        <v>973</v>
      </c>
      <c r="I467" s="1">
        <v>44165</v>
      </c>
      <c r="J467" t="s">
        <v>887</v>
      </c>
      <c r="K467" t="s">
        <v>864</v>
      </c>
      <c r="L467" s="1">
        <v>44201</v>
      </c>
      <c r="M467" s="2">
        <f t="shared" si="46"/>
        <v>6</v>
      </c>
      <c r="N467" s="2">
        <f t="shared" si="47"/>
        <v>151.19999999999999</v>
      </c>
    </row>
    <row r="468" spans="1:19" x14ac:dyDescent="0.35">
      <c r="A468">
        <v>991</v>
      </c>
      <c r="B468">
        <f t="shared" si="45"/>
        <v>1</v>
      </c>
      <c r="C468" t="s">
        <v>888</v>
      </c>
      <c r="D468" s="1">
        <v>44195</v>
      </c>
      <c r="E468">
        <v>0</v>
      </c>
      <c r="F468">
        <v>1274</v>
      </c>
      <c r="G468" t="s">
        <v>12</v>
      </c>
      <c r="H468">
        <v>974</v>
      </c>
      <c r="I468" s="1">
        <v>44165</v>
      </c>
      <c r="J468" t="s">
        <v>889</v>
      </c>
      <c r="K468" t="s">
        <v>864</v>
      </c>
      <c r="L468" s="1">
        <v>44201</v>
      </c>
      <c r="M468" s="2">
        <f t="shared" si="46"/>
        <v>6</v>
      </c>
      <c r="N468" s="2">
        <f t="shared" si="47"/>
        <v>7644</v>
      </c>
    </row>
    <row r="469" spans="1:19" x14ac:dyDescent="0.35">
      <c r="A469">
        <v>940</v>
      </c>
      <c r="B469">
        <f t="shared" si="45"/>
        <v>1</v>
      </c>
      <c r="C469" t="s">
        <v>850</v>
      </c>
      <c r="D469" s="1">
        <v>44195</v>
      </c>
      <c r="E469">
        <v>0</v>
      </c>
      <c r="F469">
        <v>1100</v>
      </c>
      <c r="G469" t="s">
        <v>12</v>
      </c>
      <c r="H469">
        <v>4863</v>
      </c>
      <c r="I469" s="1">
        <v>44165</v>
      </c>
      <c r="J469" t="s">
        <v>851</v>
      </c>
      <c r="K469" t="s">
        <v>849</v>
      </c>
      <c r="L469" s="1">
        <v>44201</v>
      </c>
      <c r="M469" s="2">
        <f t="shared" si="46"/>
        <v>6</v>
      </c>
      <c r="N469" s="2">
        <f t="shared" si="47"/>
        <v>6600</v>
      </c>
    </row>
    <row r="470" spans="1:19" x14ac:dyDescent="0.35">
      <c r="A470">
        <v>941</v>
      </c>
      <c r="B470">
        <f t="shared" si="45"/>
        <v>1</v>
      </c>
      <c r="C470" t="s">
        <v>852</v>
      </c>
      <c r="D470" s="1">
        <v>44195</v>
      </c>
      <c r="E470">
        <v>0</v>
      </c>
      <c r="F470">
        <v>1155</v>
      </c>
      <c r="G470" t="s">
        <v>12</v>
      </c>
      <c r="H470">
        <v>4864</v>
      </c>
      <c r="I470" s="1">
        <v>44165</v>
      </c>
      <c r="J470" t="s">
        <v>853</v>
      </c>
      <c r="K470" t="s">
        <v>849</v>
      </c>
      <c r="L470" s="1">
        <v>44201</v>
      </c>
      <c r="M470" s="2">
        <f t="shared" si="46"/>
        <v>6</v>
      </c>
      <c r="N470" s="2">
        <f t="shared" si="47"/>
        <v>6930</v>
      </c>
    </row>
    <row r="471" spans="1:19" x14ac:dyDescent="0.35">
      <c r="A471">
        <v>652</v>
      </c>
      <c r="B471">
        <f t="shared" si="45"/>
        <v>1</v>
      </c>
      <c r="C471" t="s">
        <v>572</v>
      </c>
      <c r="D471" s="1">
        <v>44196</v>
      </c>
      <c r="E471">
        <v>0</v>
      </c>
      <c r="F471">
        <v>60</v>
      </c>
      <c r="G471" t="s">
        <v>12</v>
      </c>
      <c r="H471">
        <v>5034</v>
      </c>
      <c r="I471" s="1">
        <v>44165</v>
      </c>
      <c r="J471" t="s">
        <v>573</v>
      </c>
      <c r="K471" t="s">
        <v>569</v>
      </c>
      <c r="L471" s="1">
        <v>44201</v>
      </c>
      <c r="M471" s="2">
        <f t="shared" si="46"/>
        <v>5</v>
      </c>
      <c r="N471" s="2">
        <f t="shared" si="47"/>
        <v>300</v>
      </c>
    </row>
    <row r="472" spans="1:19" x14ac:dyDescent="0.35">
      <c r="A472">
        <v>668</v>
      </c>
      <c r="B472">
        <f t="shared" si="45"/>
        <v>1</v>
      </c>
      <c r="C472" t="s">
        <v>586</v>
      </c>
      <c r="D472" s="1">
        <v>44219</v>
      </c>
      <c r="E472">
        <v>0</v>
      </c>
      <c r="F472">
        <v>60.3</v>
      </c>
      <c r="G472" t="s">
        <v>10</v>
      </c>
      <c r="H472">
        <v>16251</v>
      </c>
      <c r="I472" s="1">
        <v>44188</v>
      </c>
      <c r="J472" t="s">
        <v>587</v>
      </c>
      <c r="K472" t="s">
        <v>576</v>
      </c>
      <c r="L472" s="1">
        <v>44219</v>
      </c>
      <c r="M472" s="2">
        <f t="shared" si="46"/>
        <v>0</v>
      </c>
      <c r="N472" s="2">
        <f t="shared" si="47"/>
        <v>0</v>
      </c>
    </row>
    <row r="473" spans="1:19" ht="15" thickBot="1" x14ac:dyDescent="0.4">
      <c r="A473">
        <v>869</v>
      </c>
      <c r="B473">
        <f t="shared" si="45"/>
        <v>1</v>
      </c>
      <c r="C473" t="s">
        <v>780</v>
      </c>
      <c r="D473" s="1">
        <v>44183</v>
      </c>
      <c r="E473">
        <v>0</v>
      </c>
      <c r="F473">
        <v>639</v>
      </c>
      <c r="G473" t="s">
        <v>12</v>
      </c>
      <c r="H473">
        <v>280</v>
      </c>
      <c r="I473" s="1">
        <v>44168</v>
      </c>
      <c r="J473" t="s">
        <v>781</v>
      </c>
      <c r="K473" t="s">
        <v>773</v>
      </c>
      <c r="L473" s="1">
        <v>44222</v>
      </c>
      <c r="M473" s="2">
        <f t="shared" si="46"/>
        <v>39</v>
      </c>
      <c r="N473" s="2">
        <f t="shared" si="47"/>
        <v>24921</v>
      </c>
    </row>
    <row r="474" spans="1:19" ht="15" thickBot="1" x14ac:dyDescent="0.4">
      <c r="A474">
        <v>697</v>
      </c>
      <c r="B474">
        <f t="shared" si="45"/>
        <v>1</v>
      </c>
      <c r="C474" t="s">
        <v>613</v>
      </c>
      <c r="D474" s="1">
        <v>44196</v>
      </c>
      <c r="E474">
        <v>0</v>
      </c>
      <c r="F474">
        <v>478.89</v>
      </c>
      <c r="G474" t="s">
        <v>482</v>
      </c>
      <c r="H474">
        <v>78456</v>
      </c>
      <c r="I474" s="1">
        <v>44139</v>
      </c>
      <c r="J474" t="s">
        <v>614</v>
      </c>
      <c r="K474" t="s">
        <v>588</v>
      </c>
      <c r="L474" s="1">
        <v>44228</v>
      </c>
      <c r="M474" s="2">
        <f t="shared" si="46"/>
        <v>32</v>
      </c>
      <c r="N474" s="2">
        <f t="shared" si="47"/>
        <v>15324.48</v>
      </c>
      <c r="O474" s="6">
        <f>SUM(F334:F474)</f>
        <v>251913.41000000003</v>
      </c>
      <c r="P474" s="6">
        <f>SUM(M334:M474)</f>
        <v>764</v>
      </c>
      <c r="Q474" s="6">
        <f>SUM(N334:N474)</f>
        <v>1644823.7799999998</v>
      </c>
      <c r="R474" s="7">
        <f>+Q474/O474</f>
        <v>6.5293220396643417</v>
      </c>
      <c r="S474" s="9" t="s">
        <v>984</v>
      </c>
    </row>
    <row r="475" spans="1:19" ht="15" thickBot="1" x14ac:dyDescent="0.4">
      <c r="D475" s="1"/>
      <c r="I475" s="1"/>
      <c r="M475" s="2"/>
    </row>
    <row r="476" spans="1:19" ht="15" thickBot="1" x14ac:dyDescent="0.4">
      <c r="D476" s="1"/>
      <c r="I476" s="1"/>
      <c r="M476" s="2"/>
      <c r="O476" s="6">
        <f>SUM(O2:O474)</f>
        <v>1148977.8500000001</v>
      </c>
      <c r="P476" s="6">
        <f>SUM(P2:P474)</f>
        <v>1846</v>
      </c>
      <c r="Q476" s="6">
        <f>SUM(Q2:Q474)</f>
        <v>1321494.2899999993</v>
      </c>
      <c r="R476" s="7">
        <f>+Q476/O476</f>
        <v>1.1501477508900622</v>
      </c>
      <c r="S476" s="9" t="s">
        <v>983</v>
      </c>
    </row>
    <row r="477" spans="1:19" x14ac:dyDescent="0.35">
      <c r="D477" s="1"/>
      <c r="I477" s="1"/>
      <c r="M477" s="2"/>
    </row>
    <row r="478" spans="1:19" ht="15" thickBot="1" x14ac:dyDescent="0.4">
      <c r="D478" s="1"/>
      <c r="I478" s="1"/>
      <c r="M478" s="2"/>
    </row>
    <row r="479" spans="1:19" ht="15" thickBot="1" x14ac:dyDescent="0.4">
      <c r="D479" s="1"/>
      <c r="F479" s="6">
        <f>SUM(F2:F474)</f>
        <v>1148977.850000001</v>
      </c>
      <c r="I479" s="1"/>
      <c r="M479" s="6">
        <f>SUM(M2:M474)</f>
        <v>1846</v>
      </c>
      <c r="N479" s="6">
        <f>SUM(N2:N474)</f>
        <v>1321494.2900000005</v>
      </c>
      <c r="O479" s="7">
        <f>+N479/F479</f>
        <v>1.1501477508900622</v>
      </c>
      <c r="P479" s="8" t="s">
        <v>982</v>
      </c>
    </row>
    <row r="480" spans="1:19" x14ac:dyDescent="0.35">
      <c r="D480" s="1"/>
      <c r="I480" s="1"/>
      <c r="M480" s="2"/>
    </row>
    <row r="483" spans="6:6" x14ac:dyDescent="0.35">
      <c r="F483" s="6"/>
    </row>
  </sheetData>
  <autoFilter ref="A1:N480" xr:uid="{C99CB696-93A7-4744-89E4-25BBB2721402}">
    <sortState xmlns:xlrd2="http://schemas.microsoft.com/office/spreadsheetml/2017/richdata2" ref="A2:N481">
      <sortCondition ref="L1:L480"/>
    </sortState>
  </autoFilter>
  <conditionalFormatting sqref="B1:B1048576">
    <cfRule type="cellIs" dxfId="0" priority="1" operator="greaterThan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62AE-F928-4402-A1F9-FCAB5BDC5227}">
  <dimension ref="A1:F628"/>
  <sheetViews>
    <sheetView topLeftCell="A49" workbookViewId="0">
      <selection activeCell="A3" sqref="A3"/>
    </sheetView>
  </sheetViews>
  <sheetFormatPr defaultRowHeight="14.5" x14ac:dyDescent="0.35"/>
  <cols>
    <col min="1" max="1" width="15.1796875" customWidth="1"/>
    <col min="2" max="2" width="12.6328125" style="2" bestFit="1" customWidth="1"/>
    <col min="3" max="3" width="34.81640625" customWidth="1"/>
    <col min="4" max="4" width="21.36328125" style="2" customWidth="1"/>
  </cols>
  <sheetData>
    <row r="1" spans="1:4" ht="15" thickBot="1" x14ac:dyDescent="0.4">
      <c r="A1" s="23"/>
      <c r="D1" s="24" t="s">
        <v>1000</v>
      </c>
    </row>
    <row r="2" spans="1:4" x14ac:dyDescent="0.35">
      <c r="A2" s="22" t="s">
        <v>1001</v>
      </c>
      <c r="B2" s="8"/>
      <c r="C2" s="8"/>
      <c r="D2" s="8"/>
    </row>
    <row r="3" spans="1:4" x14ac:dyDescent="0.35">
      <c r="A3" s="22" t="s">
        <v>1002</v>
      </c>
      <c r="D3" s="8"/>
    </row>
    <row r="4" spans="1:4" s="21" customFormat="1" ht="31" x14ac:dyDescent="0.35">
      <c r="A4" s="17" t="s">
        <v>1003</v>
      </c>
      <c r="B4" s="18" t="s">
        <v>1004</v>
      </c>
      <c r="C4" s="19" t="s">
        <v>1005</v>
      </c>
      <c r="D4" s="19" t="s">
        <v>1006</v>
      </c>
    </row>
    <row r="5" spans="1:4" x14ac:dyDescent="0.35">
      <c r="A5" s="1">
        <v>43838</v>
      </c>
      <c r="B5" s="2">
        <v>56.84</v>
      </c>
      <c r="C5" t="s">
        <v>356</v>
      </c>
      <c r="D5" s="8" t="s">
        <v>1007</v>
      </c>
    </row>
    <row r="6" spans="1:4" x14ac:dyDescent="0.35">
      <c r="A6" s="1">
        <v>43844</v>
      </c>
      <c r="B6" s="2">
        <v>11654.76</v>
      </c>
      <c r="C6" t="s">
        <v>790</v>
      </c>
      <c r="D6" s="8" t="s">
        <v>1007</v>
      </c>
    </row>
    <row r="7" spans="1:4" x14ac:dyDescent="0.35">
      <c r="A7" s="1">
        <v>43844</v>
      </c>
      <c r="B7" s="2">
        <v>6840.32</v>
      </c>
      <c r="C7" t="s">
        <v>725</v>
      </c>
      <c r="D7" s="8" t="s">
        <v>1007</v>
      </c>
    </row>
    <row r="8" spans="1:4" x14ac:dyDescent="0.35">
      <c r="A8" s="1">
        <v>43844</v>
      </c>
      <c r="B8" s="2">
        <v>81.8</v>
      </c>
      <c r="C8" t="s">
        <v>892</v>
      </c>
      <c r="D8" s="8" t="s">
        <v>1007</v>
      </c>
    </row>
    <row r="9" spans="1:4" x14ac:dyDescent="0.35">
      <c r="A9" s="1">
        <v>43844</v>
      </c>
      <c r="B9" s="2">
        <v>81.41</v>
      </c>
      <c r="C9" t="s">
        <v>892</v>
      </c>
      <c r="D9" s="8" t="s">
        <v>1007</v>
      </c>
    </row>
    <row r="10" spans="1:4" x14ac:dyDescent="0.35">
      <c r="A10" s="1">
        <v>43846</v>
      </c>
      <c r="B10" s="2">
        <v>230.49</v>
      </c>
      <c r="C10" t="s">
        <v>265</v>
      </c>
      <c r="D10" s="8" t="s">
        <v>1007</v>
      </c>
    </row>
    <row r="11" spans="1:4" x14ac:dyDescent="0.35">
      <c r="A11" s="1">
        <v>43847</v>
      </c>
      <c r="B11" s="2">
        <v>155.44</v>
      </c>
      <c r="C11" t="s">
        <v>524</v>
      </c>
      <c r="D11" s="8" t="s">
        <v>1007</v>
      </c>
    </row>
    <row r="12" spans="1:4" x14ac:dyDescent="0.35">
      <c r="A12" s="1">
        <v>43848</v>
      </c>
      <c r="B12" s="2">
        <v>1540.03</v>
      </c>
      <c r="C12" t="s">
        <v>617</v>
      </c>
      <c r="D12" s="8" t="s">
        <v>1007</v>
      </c>
    </row>
    <row r="13" spans="1:4" x14ac:dyDescent="0.35">
      <c r="A13" s="1">
        <v>43848</v>
      </c>
      <c r="B13" s="2">
        <v>1093.04</v>
      </c>
      <c r="C13" t="s">
        <v>617</v>
      </c>
      <c r="D13" s="8" t="s">
        <v>1007</v>
      </c>
    </row>
    <row r="14" spans="1:4" x14ac:dyDescent="0.35">
      <c r="A14" s="1">
        <v>43858</v>
      </c>
      <c r="B14" s="2">
        <v>431.05</v>
      </c>
      <c r="C14" t="s">
        <v>534</v>
      </c>
      <c r="D14" s="8" t="s">
        <v>1007</v>
      </c>
    </row>
    <row r="15" spans="1:4" x14ac:dyDescent="0.35">
      <c r="A15" s="1">
        <v>43860</v>
      </c>
      <c r="B15" s="2">
        <v>13.78</v>
      </c>
      <c r="C15" t="s">
        <v>356</v>
      </c>
      <c r="D15" s="8" t="s">
        <v>1007</v>
      </c>
    </row>
    <row r="16" spans="1:4" x14ac:dyDescent="0.35">
      <c r="A16" s="1">
        <v>43865</v>
      </c>
      <c r="B16" s="2">
        <v>806.49</v>
      </c>
      <c r="C16" t="s">
        <v>453</v>
      </c>
      <c r="D16" s="8" t="s">
        <v>1007</v>
      </c>
    </row>
    <row r="17" spans="1:4" x14ac:dyDescent="0.35">
      <c r="A17" s="1">
        <v>43865</v>
      </c>
      <c r="B17" s="2">
        <v>1572.2</v>
      </c>
      <c r="C17" t="s">
        <v>453</v>
      </c>
      <c r="D17" s="8" t="s">
        <v>1007</v>
      </c>
    </row>
    <row r="18" spans="1:4" x14ac:dyDescent="0.35">
      <c r="A18" s="1">
        <v>43865</v>
      </c>
      <c r="B18" s="2">
        <v>1844.36</v>
      </c>
      <c r="C18" t="s">
        <v>728</v>
      </c>
      <c r="D18" s="8" t="s">
        <v>1007</v>
      </c>
    </row>
    <row r="19" spans="1:4" x14ac:dyDescent="0.35">
      <c r="A19" s="1">
        <v>43867</v>
      </c>
      <c r="B19" s="2">
        <v>3625</v>
      </c>
      <c r="C19" t="s">
        <v>221</v>
      </c>
      <c r="D19" s="8" t="s">
        <v>1007</v>
      </c>
    </row>
    <row r="20" spans="1:4" x14ac:dyDescent="0.35">
      <c r="A20" s="1">
        <v>43867</v>
      </c>
      <c r="B20" s="2">
        <v>185</v>
      </c>
      <c r="C20" t="s">
        <v>759</v>
      </c>
      <c r="D20" s="8" t="s">
        <v>1007</v>
      </c>
    </row>
    <row r="21" spans="1:4" x14ac:dyDescent="0.35">
      <c r="A21" s="1">
        <v>43867</v>
      </c>
      <c r="B21" s="2">
        <v>47.12</v>
      </c>
      <c r="C21" t="s">
        <v>265</v>
      </c>
      <c r="D21" s="8" t="s">
        <v>1007</v>
      </c>
    </row>
    <row r="22" spans="1:4" x14ac:dyDescent="0.35">
      <c r="A22" s="1">
        <v>43867</v>
      </c>
      <c r="B22" s="2">
        <v>40916.35</v>
      </c>
      <c r="C22" t="s">
        <v>221</v>
      </c>
      <c r="D22" s="8" t="s">
        <v>1007</v>
      </c>
    </row>
    <row r="23" spans="1:4" x14ac:dyDescent="0.35">
      <c r="A23" s="1">
        <v>43868</v>
      </c>
      <c r="B23" s="2">
        <v>44</v>
      </c>
      <c r="C23" t="s">
        <v>510</v>
      </c>
      <c r="D23" s="8" t="s">
        <v>1007</v>
      </c>
    </row>
    <row r="24" spans="1:4" x14ac:dyDescent="0.35">
      <c r="A24" s="1">
        <v>43869</v>
      </c>
      <c r="B24" s="2">
        <v>115.75</v>
      </c>
      <c r="C24" t="s">
        <v>892</v>
      </c>
      <c r="D24" s="8" t="s">
        <v>1007</v>
      </c>
    </row>
    <row r="25" spans="1:4" x14ac:dyDescent="0.35">
      <c r="A25" s="1">
        <v>43873</v>
      </c>
      <c r="B25" s="2">
        <v>87668.32</v>
      </c>
      <c r="C25" t="s">
        <v>365</v>
      </c>
      <c r="D25" s="8" t="s">
        <v>1007</v>
      </c>
    </row>
    <row r="26" spans="1:4" x14ac:dyDescent="0.35">
      <c r="A26" s="1">
        <v>43879</v>
      </c>
      <c r="B26" s="2">
        <v>35.06</v>
      </c>
      <c r="C26" t="s">
        <v>804</v>
      </c>
      <c r="D26" s="8" t="s">
        <v>1007</v>
      </c>
    </row>
    <row r="27" spans="1:4" x14ac:dyDescent="0.35">
      <c r="A27" s="1">
        <v>43880</v>
      </c>
      <c r="B27" s="2">
        <v>1937.71</v>
      </c>
      <c r="C27" t="s">
        <v>728</v>
      </c>
      <c r="D27" s="8" t="s">
        <v>1007</v>
      </c>
    </row>
    <row r="28" spans="1:4" x14ac:dyDescent="0.35">
      <c r="A28" s="1">
        <v>43880</v>
      </c>
      <c r="B28" s="2">
        <v>108.36</v>
      </c>
      <c r="C28" t="s">
        <v>892</v>
      </c>
      <c r="D28" s="8" t="s">
        <v>1007</v>
      </c>
    </row>
    <row r="29" spans="1:4" x14ac:dyDescent="0.35">
      <c r="A29" s="1">
        <v>43880</v>
      </c>
      <c r="B29" s="2">
        <v>136.63999999999999</v>
      </c>
      <c r="C29" t="s">
        <v>617</v>
      </c>
      <c r="D29" s="8" t="s">
        <v>1007</v>
      </c>
    </row>
    <row r="30" spans="1:4" x14ac:dyDescent="0.35">
      <c r="A30" s="1">
        <v>43880</v>
      </c>
      <c r="B30" s="2">
        <v>62.26</v>
      </c>
      <c r="C30" t="s">
        <v>617</v>
      </c>
      <c r="D30" s="8" t="s">
        <v>1007</v>
      </c>
    </row>
    <row r="31" spans="1:4" x14ac:dyDescent="0.35">
      <c r="A31" s="1">
        <v>43880</v>
      </c>
      <c r="B31" s="2">
        <v>535.87</v>
      </c>
      <c r="C31" t="s">
        <v>617</v>
      </c>
      <c r="D31" s="8" t="s">
        <v>1007</v>
      </c>
    </row>
    <row r="32" spans="1:4" x14ac:dyDescent="0.35">
      <c r="A32" s="1">
        <v>43880</v>
      </c>
      <c r="B32" s="2">
        <v>1383.03</v>
      </c>
      <c r="C32" t="s">
        <v>617</v>
      </c>
      <c r="D32" s="8" t="s">
        <v>1007</v>
      </c>
    </row>
    <row r="33" spans="1:4" x14ac:dyDescent="0.35">
      <c r="A33" s="1">
        <v>43880</v>
      </c>
      <c r="B33" s="2">
        <v>102.26</v>
      </c>
      <c r="C33" t="s">
        <v>892</v>
      </c>
      <c r="D33" s="8" t="s">
        <v>1007</v>
      </c>
    </row>
    <row r="34" spans="1:4" x14ac:dyDescent="0.35">
      <c r="A34" s="1">
        <v>43880</v>
      </c>
      <c r="B34" s="2">
        <v>56.27</v>
      </c>
      <c r="C34" t="s">
        <v>892</v>
      </c>
      <c r="D34" s="8" t="s">
        <v>1007</v>
      </c>
    </row>
    <row r="35" spans="1:4" x14ac:dyDescent="0.35">
      <c r="A35" s="1">
        <v>43880</v>
      </c>
      <c r="B35" s="2">
        <v>55.18</v>
      </c>
      <c r="C35" t="s">
        <v>617</v>
      </c>
      <c r="D35" s="8" t="s">
        <v>1007</v>
      </c>
    </row>
    <row r="36" spans="1:4" x14ac:dyDescent="0.35">
      <c r="A36" s="1">
        <v>43880</v>
      </c>
      <c r="B36" s="2">
        <v>127.38</v>
      </c>
      <c r="C36" t="s">
        <v>617</v>
      </c>
      <c r="D36" s="8" t="s">
        <v>1007</v>
      </c>
    </row>
    <row r="37" spans="1:4" x14ac:dyDescent="0.35">
      <c r="A37" s="1">
        <v>43882</v>
      </c>
      <c r="B37" s="2">
        <v>5344</v>
      </c>
      <c r="C37" t="s">
        <v>516</v>
      </c>
      <c r="D37" s="8" t="s">
        <v>1007</v>
      </c>
    </row>
    <row r="38" spans="1:4" x14ac:dyDescent="0.35">
      <c r="A38" s="1">
        <v>43882</v>
      </c>
      <c r="B38" s="2">
        <v>750</v>
      </c>
      <c r="C38" t="s">
        <v>431</v>
      </c>
      <c r="D38" s="8" t="s">
        <v>1007</v>
      </c>
    </row>
    <row r="39" spans="1:4" x14ac:dyDescent="0.35">
      <c r="A39" s="1">
        <v>43885</v>
      </c>
      <c r="B39" s="2">
        <v>5344</v>
      </c>
      <c r="C39" t="s">
        <v>722</v>
      </c>
      <c r="D39" s="8" t="s">
        <v>1007</v>
      </c>
    </row>
    <row r="40" spans="1:4" x14ac:dyDescent="0.35">
      <c r="A40" s="1">
        <v>43886</v>
      </c>
      <c r="B40" s="2">
        <v>8016</v>
      </c>
      <c r="C40" t="s">
        <v>519</v>
      </c>
      <c r="D40" s="8" t="s">
        <v>1007</v>
      </c>
    </row>
    <row r="41" spans="1:4" x14ac:dyDescent="0.35">
      <c r="A41" s="1">
        <v>43887</v>
      </c>
      <c r="B41" s="2">
        <v>10688</v>
      </c>
      <c r="C41" t="s">
        <v>771</v>
      </c>
      <c r="D41" s="8" t="s">
        <v>1007</v>
      </c>
    </row>
    <row r="42" spans="1:4" x14ac:dyDescent="0.35">
      <c r="A42" s="1">
        <v>43889</v>
      </c>
      <c r="B42" s="2">
        <v>533.57000000000005</v>
      </c>
      <c r="C42" t="s">
        <v>534</v>
      </c>
      <c r="D42" s="8" t="s">
        <v>1007</v>
      </c>
    </row>
    <row r="43" spans="1:4" x14ac:dyDescent="0.35">
      <c r="A43" s="1">
        <v>43890</v>
      </c>
      <c r="B43" s="2">
        <v>97510.04</v>
      </c>
      <c r="C43" t="s">
        <v>367</v>
      </c>
      <c r="D43" s="8" t="s">
        <v>1007</v>
      </c>
    </row>
    <row r="44" spans="1:4" x14ac:dyDescent="0.35">
      <c r="A44" s="1">
        <v>43892</v>
      </c>
      <c r="B44" s="2">
        <v>478.89</v>
      </c>
      <c r="C44" t="s">
        <v>588</v>
      </c>
      <c r="D44" s="8" t="s">
        <v>1007</v>
      </c>
    </row>
    <row r="45" spans="1:4" x14ac:dyDescent="0.35">
      <c r="A45" s="1">
        <v>43893</v>
      </c>
      <c r="B45" s="2">
        <v>5344</v>
      </c>
      <c r="C45" t="s">
        <v>713</v>
      </c>
      <c r="D45" s="8" t="s">
        <v>1007</v>
      </c>
    </row>
    <row r="46" spans="1:4" x14ac:dyDescent="0.35">
      <c r="A46" s="1">
        <v>43899</v>
      </c>
      <c r="B46" s="2">
        <v>24.78</v>
      </c>
      <c r="C46" t="s">
        <v>265</v>
      </c>
      <c r="D46" s="8" t="s">
        <v>1007</v>
      </c>
    </row>
    <row r="47" spans="1:4" x14ac:dyDescent="0.35">
      <c r="A47" s="1">
        <v>43899</v>
      </c>
      <c r="B47" s="2">
        <v>283.89999999999998</v>
      </c>
      <c r="C47" t="s">
        <v>265</v>
      </c>
      <c r="D47" s="8" t="s">
        <v>1007</v>
      </c>
    </row>
    <row r="48" spans="1:4" x14ac:dyDescent="0.35">
      <c r="A48" s="1">
        <v>43900</v>
      </c>
      <c r="B48" s="2">
        <v>80.13</v>
      </c>
      <c r="C48" t="s">
        <v>892</v>
      </c>
      <c r="D48" s="8" t="s">
        <v>1007</v>
      </c>
    </row>
    <row r="49" spans="1:4" x14ac:dyDescent="0.35">
      <c r="A49" s="1">
        <v>43901</v>
      </c>
      <c r="B49" s="2">
        <v>11638.1</v>
      </c>
      <c r="C49" t="s">
        <v>230</v>
      </c>
      <c r="D49" s="8" t="s">
        <v>1007</v>
      </c>
    </row>
    <row r="50" spans="1:4" x14ac:dyDescent="0.35">
      <c r="A50" s="1">
        <v>43903</v>
      </c>
      <c r="B50" s="2">
        <v>168.01</v>
      </c>
      <c r="C50" t="s">
        <v>265</v>
      </c>
      <c r="D50" s="8" t="s">
        <v>1007</v>
      </c>
    </row>
    <row r="51" spans="1:4" x14ac:dyDescent="0.35">
      <c r="A51" s="1">
        <v>43906</v>
      </c>
      <c r="B51" s="2">
        <v>13000</v>
      </c>
      <c r="C51" t="s">
        <v>808</v>
      </c>
      <c r="D51" s="8" t="s">
        <v>1007</v>
      </c>
    </row>
    <row r="52" spans="1:4" x14ac:dyDescent="0.35">
      <c r="A52" s="1">
        <v>43906</v>
      </c>
      <c r="B52" s="2">
        <v>68.849999999999994</v>
      </c>
      <c r="C52" t="s">
        <v>806</v>
      </c>
      <c r="D52" s="8" t="s">
        <v>1007</v>
      </c>
    </row>
    <row r="53" spans="1:4" x14ac:dyDescent="0.35">
      <c r="A53" s="1">
        <v>43906</v>
      </c>
      <c r="B53" s="2">
        <v>2500</v>
      </c>
      <c r="C53" t="s">
        <v>716</v>
      </c>
      <c r="D53" s="8" t="s">
        <v>1007</v>
      </c>
    </row>
    <row r="54" spans="1:4" x14ac:dyDescent="0.35">
      <c r="A54" s="1">
        <v>43906</v>
      </c>
      <c r="B54" s="2">
        <v>224.97</v>
      </c>
      <c r="C54" t="s">
        <v>524</v>
      </c>
      <c r="D54" s="8" t="s">
        <v>1007</v>
      </c>
    </row>
    <row r="55" spans="1:4" x14ac:dyDescent="0.35">
      <c r="A55" s="1">
        <v>43906</v>
      </c>
      <c r="B55" s="2">
        <v>77.31</v>
      </c>
      <c r="C55" t="s">
        <v>892</v>
      </c>
      <c r="D55" s="8" t="s">
        <v>1007</v>
      </c>
    </row>
    <row r="56" spans="1:4" x14ac:dyDescent="0.35">
      <c r="A56" s="1">
        <v>43906</v>
      </c>
      <c r="B56" s="2">
        <v>1461.9</v>
      </c>
      <c r="C56" t="s">
        <v>617</v>
      </c>
      <c r="D56" s="8" t="s">
        <v>1007</v>
      </c>
    </row>
    <row r="57" spans="1:4" x14ac:dyDescent="0.35">
      <c r="A57" s="1">
        <v>43906</v>
      </c>
      <c r="B57" s="2">
        <v>1061.1199999999999</v>
      </c>
      <c r="C57" t="s">
        <v>617</v>
      </c>
      <c r="D57" s="8" t="s">
        <v>1007</v>
      </c>
    </row>
    <row r="58" spans="1:4" x14ac:dyDescent="0.35">
      <c r="A58" s="1">
        <v>43910</v>
      </c>
      <c r="B58" s="2">
        <v>500</v>
      </c>
      <c r="C58" t="s">
        <v>576</v>
      </c>
      <c r="D58" s="8" t="s">
        <v>1007</v>
      </c>
    </row>
    <row r="59" spans="1:4" x14ac:dyDescent="0.35">
      <c r="A59" s="1">
        <v>43914</v>
      </c>
      <c r="B59" s="2">
        <v>710.75</v>
      </c>
      <c r="C59" t="s">
        <v>453</v>
      </c>
      <c r="D59" s="8" t="s">
        <v>1007</v>
      </c>
    </row>
    <row r="60" spans="1:4" x14ac:dyDescent="0.35">
      <c r="A60" s="1">
        <v>43914</v>
      </c>
      <c r="B60" s="2">
        <v>1245.1500000000001</v>
      </c>
      <c r="C60" t="s">
        <v>453</v>
      </c>
      <c r="D60" s="8" t="s">
        <v>1007</v>
      </c>
    </row>
    <row r="61" spans="1:4" x14ac:dyDescent="0.35">
      <c r="A61" s="1">
        <v>43915</v>
      </c>
      <c r="B61" s="2">
        <v>6333.34</v>
      </c>
      <c r="C61" t="s">
        <v>505</v>
      </c>
      <c r="D61" s="8" t="s">
        <v>1007</v>
      </c>
    </row>
    <row r="62" spans="1:4" x14ac:dyDescent="0.35">
      <c r="A62" s="1">
        <v>43918</v>
      </c>
      <c r="B62" s="2">
        <v>1670.05</v>
      </c>
      <c r="C62" t="s">
        <v>576</v>
      </c>
      <c r="D62" s="8" t="s">
        <v>1007</v>
      </c>
    </row>
    <row r="63" spans="1:4" x14ac:dyDescent="0.35">
      <c r="A63" s="1">
        <v>43920</v>
      </c>
      <c r="B63" s="2">
        <v>376.04</v>
      </c>
      <c r="C63" t="s">
        <v>534</v>
      </c>
      <c r="D63" s="8" t="s">
        <v>1007</v>
      </c>
    </row>
    <row r="64" spans="1:4" x14ac:dyDescent="0.35">
      <c r="A64" s="1">
        <v>43921</v>
      </c>
      <c r="B64" s="2">
        <v>2120</v>
      </c>
      <c r="C64" t="s">
        <v>854</v>
      </c>
      <c r="D64" s="8" t="s">
        <v>1007</v>
      </c>
    </row>
    <row r="65" spans="1:4" x14ac:dyDescent="0.35">
      <c r="A65" s="1">
        <v>43921</v>
      </c>
      <c r="B65" s="2">
        <v>3600</v>
      </c>
      <c r="C65" t="s">
        <v>854</v>
      </c>
      <c r="D65" s="8" t="s">
        <v>1007</v>
      </c>
    </row>
    <row r="66" spans="1:4" x14ac:dyDescent="0.35">
      <c r="A66" s="1">
        <v>43921</v>
      </c>
      <c r="B66" s="2">
        <v>15505.68</v>
      </c>
      <c r="C66" t="s">
        <v>367</v>
      </c>
      <c r="D66" s="8" t="s">
        <v>1007</v>
      </c>
    </row>
    <row r="67" spans="1:4" x14ac:dyDescent="0.35">
      <c r="A67" s="1">
        <v>43921</v>
      </c>
      <c r="B67" s="2">
        <v>478.89</v>
      </c>
      <c r="C67" t="s">
        <v>588</v>
      </c>
      <c r="D67" s="8" t="s">
        <v>1007</v>
      </c>
    </row>
    <row r="68" spans="1:4" x14ac:dyDescent="0.35">
      <c r="A68" s="1">
        <v>43922</v>
      </c>
      <c r="B68" s="2">
        <v>875</v>
      </c>
      <c r="C68" t="s">
        <v>794</v>
      </c>
      <c r="D68" s="8" t="s">
        <v>1007</v>
      </c>
    </row>
    <row r="69" spans="1:4" x14ac:dyDescent="0.35">
      <c r="A69" s="1">
        <v>43922</v>
      </c>
      <c r="B69" s="2">
        <v>21541.56</v>
      </c>
      <c r="C69" t="s">
        <v>800</v>
      </c>
      <c r="D69" s="8" t="s">
        <v>1007</v>
      </c>
    </row>
    <row r="70" spans="1:4" x14ac:dyDescent="0.35">
      <c r="A70" s="1">
        <v>43922</v>
      </c>
      <c r="B70" s="2">
        <v>1200</v>
      </c>
      <c r="C70" t="s">
        <v>328</v>
      </c>
      <c r="D70" s="8" t="s">
        <v>1007</v>
      </c>
    </row>
    <row r="71" spans="1:4" x14ac:dyDescent="0.35">
      <c r="A71" s="1">
        <v>43922</v>
      </c>
      <c r="B71" s="2">
        <v>290.39999999999998</v>
      </c>
      <c r="C71" t="s">
        <v>964</v>
      </c>
      <c r="D71" s="8" t="s">
        <v>1007</v>
      </c>
    </row>
    <row r="72" spans="1:4" x14ac:dyDescent="0.35">
      <c r="A72" s="1">
        <v>43922</v>
      </c>
      <c r="B72" s="2">
        <v>900</v>
      </c>
      <c r="C72" t="s">
        <v>963</v>
      </c>
      <c r="D72" s="8" t="s">
        <v>1007</v>
      </c>
    </row>
    <row r="73" spans="1:4" x14ac:dyDescent="0.35">
      <c r="A73" s="1">
        <v>43922</v>
      </c>
      <c r="B73" s="2">
        <v>85</v>
      </c>
      <c r="C73" t="s">
        <v>253</v>
      </c>
      <c r="D73" s="8" t="s">
        <v>1007</v>
      </c>
    </row>
    <row r="74" spans="1:4" x14ac:dyDescent="0.35">
      <c r="A74" s="1">
        <v>43922</v>
      </c>
      <c r="B74" s="2">
        <v>85</v>
      </c>
      <c r="C74" t="s">
        <v>253</v>
      </c>
      <c r="D74" s="8" t="s">
        <v>1007</v>
      </c>
    </row>
    <row r="75" spans="1:4" x14ac:dyDescent="0.35">
      <c r="A75" s="1">
        <v>43922</v>
      </c>
      <c r="B75" s="2">
        <v>1800</v>
      </c>
      <c r="C75" t="s">
        <v>446</v>
      </c>
      <c r="D75" s="8" t="s">
        <v>1007</v>
      </c>
    </row>
    <row r="76" spans="1:4" x14ac:dyDescent="0.35">
      <c r="A76" s="1">
        <v>43922</v>
      </c>
      <c r="B76" s="2">
        <v>26280.7</v>
      </c>
      <c r="C76" t="s">
        <v>800</v>
      </c>
      <c r="D76" s="8" t="s">
        <v>1007</v>
      </c>
    </row>
    <row r="77" spans="1:4" x14ac:dyDescent="0.35">
      <c r="A77" s="1">
        <v>43922</v>
      </c>
      <c r="B77" s="2">
        <v>1200</v>
      </c>
      <c r="C77" t="s">
        <v>328</v>
      </c>
      <c r="D77" s="8" t="s">
        <v>1007</v>
      </c>
    </row>
    <row r="78" spans="1:4" x14ac:dyDescent="0.35">
      <c r="A78" s="1">
        <v>43922</v>
      </c>
      <c r="B78" s="2">
        <v>289.89999999999998</v>
      </c>
      <c r="C78" t="s">
        <v>864</v>
      </c>
      <c r="D78" s="8" t="s">
        <v>1007</v>
      </c>
    </row>
    <row r="79" spans="1:4" x14ac:dyDescent="0.35">
      <c r="A79" s="1">
        <v>43922</v>
      </c>
      <c r="B79" s="2">
        <v>2485.4</v>
      </c>
      <c r="C79" t="s">
        <v>864</v>
      </c>
      <c r="D79" s="8" t="s">
        <v>1007</v>
      </c>
    </row>
    <row r="80" spans="1:4" x14ac:dyDescent="0.35">
      <c r="A80" s="1">
        <v>43922</v>
      </c>
      <c r="B80" s="2">
        <v>440</v>
      </c>
      <c r="C80" t="s">
        <v>513</v>
      </c>
      <c r="D80" s="8" t="s">
        <v>1007</v>
      </c>
    </row>
    <row r="81" spans="1:4" x14ac:dyDescent="0.35">
      <c r="A81" s="1">
        <v>43922</v>
      </c>
      <c r="B81" s="2">
        <v>450</v>
      </c>
      <c r="C81" t="s">
        <v>559</v>
      </c>
      <c r="D81" s="8" t="s">
        <v>1007</v>
      </c>
    </row>
    <row r="82" spans="1:4" x14ac:dyDescent="0.35">
      <c r="A82" s="1">
        <v>43922</v>
      </c>
      <c r="B82" s="2">
        <v>12.78</v>
      </c>
      <c r="C82" t="s">
        <v>314</v>
      </c>
      <c r="D82" s="8" t="s">
        <v>1007</v>
      </c>
    </row>
    <row r="83" spans="1:4" x14ac:dyDescent="0.35">
      <c r="A83" s="1">
        <v>43922</v>
      </c>
      <c r="B83" s="2">
        <v>551.25</v>
      </c>
      <c r="C83" t="s">
        <v>431</v>
      </c>
      <c r="D83" s="8" t="s">
        <v>1007</v>
      </c>
    </row>
    <row r="84" spans="1:4" x14ac:dyDescent="0.35">
      <c r="A84" s="1">
        <v>43926</v>
      </c>
      <c r="B84" s="2">
        <v>113.6</v>
      </c>
      <c r="C84" t="s">
        <v>892</v>
      </c>
      <c r="D84" s="8" t="s">
        <v>1007</v>
      </c>
    </row>
    <row r="85" spans="1:4" x14ac:dyDescent="0.35">
      <c r="A85" s="1">
        <v>43927</v>
      </c>
      <c r="B85" s="2">
        <v>29354.49</v>
      </c>
      <c r="C85" t="s">
        <v>13</v>
      </c>
      <c r="D85" s="8" t="s">
        <v>1007</v>
      </c>
    </row>
    <row r="86" spans="1:4" x14ac:dyDescent="0.35">
      <c r="A86" s="1">
        <v>43927</v>
      </c>
      <c r="B86" s="2">
        <v>4299.51</v>
      </c>
      <c r="C86" t="s">
        <v>13</v>
      </c>
      <c r="D86" s="8" t="s">
        <v>1007</v>
      </c>
    </row>
    <row r="87" spans="1:4" x14ac:dyDescent="0.35">
      <c r="A87" s="1">
        <v>43927</v>
      </c>
      <c r="B87" s="2">
        <v>1.1200000000000001</v>
      </c>
      <c r="C87" t="s">
        <v>13</v>
      </c>
      <c r="D87" s="8" t="s">
        <v>1007</v>
      </c>
    </row>
    <row r="88" spans="1:4" x14ac:dyDescent="0.35">
      <c r="A88" s="1">
        <v>43927</v>
      </c>
      <c r="B88" s="2">
        <v>589.84</v>
      </c>
      <c r="C88" t="s">
        <v>13</v>
      </c>
      <c r="D88" s="8" t="s">
        <v>1007</v>
      </c>
    </row>
    <row r="89" spans="1:4" x14ac:dyDescent="0.35">
      <c r="A89" s="1">
        <v>43927</v>
      </c>
      <c r="B89" s="2">
        <v>242.86</v>
      </c>
      <c r="C89" t="s">
        <v>13</v>
      </c>
      <c r="D89" s="8" t="s">
        <v>1007</v>
      </c>
    </row>
    <row r="90" spans="1:4" x14ac:dyDescent="0.35">
      <c r="A90" s="1">
        <v>43927</v>
      </c>
      <c r="B90" s="2">
        <v>3781.4</v>
      </c>
      <c r="C90" t="s">
        <v>13</v>
      </c>
      <c r="D90" s="8" t="s">
        <v>1007</v>
      </c>
    </row>
    <row r="91" spans="1:4" x14ac:dyDescent="0.35">
      <c r="A91" s="1">
        <v>43927</v>
      </c>
      <c r="B91" s="2">
        <v>90.74</v>
      </c>
      <c r="C91" t="s">
        <v>13</v>
      </c>
      <c r="D91" s="8" t="s">
        <v>1007</v>
      </c>
    </row>
    <row r="92" spans="1:4" x14ac:dyDescent="0.35">
      <c r="A92" s="1">
        <v>43927</v>
      </c>
      <c r="B92" s="2">
        <v>1.1200000000000001</v>
      </c>
      <c r="C92" t="s">
        <v>13</v>
      </c>
      <c r="D92" s="8" t="s">
        <v>1007</v>
      </c>
    </row>
    <row r="93" spans="1:4" x14ac:dyDescent="0.35">
      <c r="A93" s="1">
        <v>43927</v>
      </c>
      <c r="B93" s="2">
        <v>10614.66</v>
      </c>
      <c r="C93" t="s">
        <v>13</v>
      </c>
      <c r="D93" s="8" t="s">
        <v>1007</v>
      </c>
    </row>
    <row r="94" spans="1:4" x14ac:dyDescent="0.35">
      <c r="A94" s="1">
        <v>43927</v>
      </c>
      <c r="B94" s="2">
        <v>4719.5200000000004</v>
      </c>
      <c r="C94" t="s">
        <v>13</v>
      </c>
      <c r="D94" s="8" t="s">
        <v>1007</v>
      </c>
    </row>
    <row r="95" spans="1:4" x14ac:dyDescent="0.35">
      <c r="A95" s="1">
        <v>43927</v>
      </c>
      <c r="B95" s="2">
        <v>458.79</v>
      </c>
      <c r="C95" t="s">
        <v>13</v>
      </c>
      <c r="D95" s="8" t="s">
        <v>1007</v>
      </c>
    </row>
    <row r="96" spans="1:4" x14ac:dyDescent="0.35">
      <c r="A96" s="1">
        <v>43927</v>
      </c>
      <c r="B96" s="2">
        <v>401.98</v>
      </c>
      <c r="C96" t="s">
        <v>13</v>
      </c>
      <c r="D96" s="8" t="s">
        <v>1007</v>
      </c>
    </row>
    <row r="97" spans="1:4" x14ac:dyDescent="0.35">
      <c r="A97" s="1">
        <v>43927</v>
      </c>
      <c r="B97" s="2">
        <v>4093.76</v>
      </c>
      <c r="C97" t="s">
        <v>13</v>
      </c>
      <c r="D97" s="8" t="s">
        <v>1007</v>
      </c>
    </row>
    <row r="98" spans="1:4" x14ac:dyDescent="0.35">
      <c r="A98" s="1">
        <v>43927</v>
      </c>
      <c r="B98" s="2">
        <v>10.119999999999999</v>
      </c>
      <c r="C98" t="s">
        <v>13</v>
      </c>
      <c r="D98" s="8" t="s">
        <v>1007</v>
      </c>
    </row>
    <row r="99" spans="1:4" x14ac:dyDescent="0.35">
      <c r="A99" s="1">
        <v>43927</v>
      </c>
      <c r="B99" s="2">
        <v>1909.72</v>
      </c>
      <c r="C99" t="s">
        <v>13</v>
      </c>
      <c r="D99" s="8" t="s">
        <v>1007</v>
      </c>
    </row>
    <row r="100" spans="1:4" x14ac:dyDescent="0.35">
      <c r="A100" s="1">
        <v>43927</v>
      </c>
      <c r="B100" s="2">
        <v>1958.16</v>
      </c>
      <c r="C100" t="s">
        <v>13</v>
      </c>
      <c r="D100" s="8" t="s">
        <v>1007</v>
      </c>
    </row>
    <row r="101" spans="1:4" x14ac:dyDescent="0.35">
      <c r="A101" s="1">
        <v>43927</v>
      </c>
      <c r="B101" s="2">
        <v>56.12</v>
      </c>
      <c r="C101" t="s">
        <v>13</v>
      </c>
      <c r="D101" s="8" t="s">
        <v>1007</v>
      </c>
    </row>
    <row r="102" spans="1:4" x14ac:dyDescent="0.35">
      <c r="A102" s="1">
        <v>43927</v>
      </c>
      <c r="B102" s="2">
        <v>2.25</v>
      </c>
      <c r="C102" t="s">
        <v>13</v>
      </c>
      <c r="D102" s="8" t="s">
        <v>1007</v>
      </c>
    </row>
    <row r="103" spans="1:4" x14ac:dyDescent="0.35">
      <c r="A103" s="1">
        <v>43927</v>
      </c>
      <c r="B103" s="2">
        <v>702.81</v>
      </c>
      <c r="C103" t="s">
        <v>13</v>
      </c>
      <c r="D103" s="8" t="s">
        <v>1007</v>
      </c>
    </row>
    <row r="104" spans="1:4" x14ac:dyDescent="0.35">
      <c r="A104" s="1">
        <v>43927</v>
      </c>
      <c r="B104" s="2">
        <v>79.87</v>
      </c>
      <c r="C104" t="s">
        <v>13</v>
      </c>
      <c r="D104" s="8" t="s">
        <v>1007</v>
      </c>
    </row>
    <row r="105" spans="1:4" x14ac:dyDescent="0.35">
      <c r="A105" s="1">
        <v>43927</v>
      </c>
      <c r="B105" s="2">
        <v>35.9</v>
      </c>
      <c r="C105" t="s">
        <v>13</v>
      </c>
      <c r="D105" s="8" t="s">
        <v>1007</v>
      </c>
    </row>
    <row r="106" spans="1:4" x14ac:dyDescent="0.35">
      <c r="A106" s="1">
        <v>43927</v>
      </c>
      <c r="B106" s="2">
        <v>2340.02</v>
      </c>
      <c r="C106" t="s">
        <v>13</v>
      </c>
      <c r="D106" s="8" t="s">
        <v>1007</v>
      </c>
    </row>
    <row r="107" spans="1:4" x14ac:dyDescent="0.35">
      <c r="A107" s="1">
        <v>43927</v>
      </c>
      <c r="B107" s="2">
        <v>1.1200000000000001</v>
      </c>
      <c r="C107" t="s">
        <v>13</v>
      </c>
      <c r="D107" s="8" t="s">
        <v>1007</v>
      </c>
    </row>
    <row r="108" spans="1:4" x14ac:dyDescent="0.35">
      <c r="A108" s="1">
        <v>43927</v>
      </c>
      <c r="B108" s="2">
        <v>3.37</v>
      </c>
      <c r="C108" t="s">
        <v>13</v>
      </c>
      <c r="D108" s="8" t="s">
        <v>1007</v>
      </c>
    </row>
    <row r="109" spans="1:4" x14ac:dyDescent="0.35">
      <c r="A109" s="1">
        <v>43927</v>
      </c>
      <c r="B109" s="2">
        <v>347.76</v>
      </c>
      <c r="C109" t="s">
        <v>13</v>
      </c>
      <c r="D109" s="8" t="s">
        <v>1007</v>
      </c>
    </row>
    <row r="110" spans="1:4" x14ac:dyDescent="0.35">
      <c r="A110" s="1">
        <v>43927</v>
      </c>
      <c r="B110" s="2">
        <v>867.09</v>
      </c>
      <c r="C110" t="s">
        <v>13</v>
      </c>
      <c r="D110" s="8" t="s">
        <v>1007</v>
      </c>
    </row>
    <row r="111" spans="1:4" x14ac:dyDescent="0.35">
      <c r="A111" s="1">
        <v>43927</v>
      </c>
      <c r="B111" s="2">
        <v>52.84</v>
      </c>
      <c r="C111" t="s">
        <v>13</v>
      </c>
      <c r="D111" s="8" t="s">
        <v>1007</v>
      </c>
    </row>
    <row r="112" spans="1:4" x14ac:dyDescent="0.35">
      <c r="A112" s="1">
        <v>43927</v>
      </c>
      <c r="B112" s="2">
        <v>6674.46</v>
      </c>
      <c r="C112" t="s">
        <v>13</v>
      </c>
      <c r="D112" s="8" t="s">
        <v>1007</v>
      </c>
    </row>
    <row r="113" spans="1:4" x14ac:dyDescent="0.35">
      <c r="A113" s="1">
        <v>43927</v>
      </c>
      <c r="B113" s="2">
        <v>4942.13</v>
      </c>
      <c r="C113" t="s">
        <v>13</v>
      </c>
      <c r="D113" s="8" t="s">
        <v>1007</v>
      </c>
    </row>
    <row r="114" spans="1:4" x14ac:dyDescent="0.35">
      <c r="A114" s="1">
        <v>43927</v>
      </c>
      <c r="B114" s="2">
        <v>149.35</v>
      </c>
      <c r="C114" t="s">
        <v>13</v>
      </c>
      <c r="D114" s="8" t="s">
        <v>1007</v>
      </c>
    </row>
    <row r="115" spans="1:4" x14ac:dyDescent="0.35">
      <c r="A115" s="1">
        <v>43927</v>
      </c>
      <c r="B115" s="2">
        <v>540.98</v>
      </c>
      <c r="C115" t="s">
        <v>13</v>
      </c>
      <c r="D115" s="8" t="s">
        <v>1007</v>
      </c>
    </row>
    <row r="116" spans="1:4" x14ac:dyDescent="0.35">
      <c r="A116" s="1">
        <v>43927</v>
      </c>
      <c r="B116" s="2">
        <v>3442.76</v>
      </c>
      <c r="C116" t="s">
        <v>13</v>
      </c>
      <c r="D116" s="8" t="s">
        <v>1007</v>
      </c>
    </row>
    <row r="117" spans="1:4" x14ac:dyDescent="0.35">
      <c r="A117" s="1">
        <v>43927</v>
      </c>
      <c r="B117" s="2">
        <v>71.959999999999994</v>
      </c>
      <c r="C117" t="s">
        <v>13</v>
      </c>
      <c r="D117" s="8" t="s">
        <v>1007</v>
      </c>
    </row>
    <row r="118" spans="1:4" x14ac:dyDescent="0.35">
      <c r="A118" s="1">
        <v>43927</v>
      </c>
      <c r="B118" s="2">
        <v>4.18</v>
      </c>
      <c r="C118" t="s">
        <v>13</v>
      </c>
      <c r="D118" s="8" t="s">
        <v>1007</v>
      </c>
    </row>
    <row r="119" spans="1:4" x14ac:dyDescent="0.35">
      <c r="A119" s="1">
        <v>43927</v>
      </c>
      <c r="B119" s="2">
        <v>2.25</v>
      </c>
      <c r="C119" t="s">
        <v>13</v>
      </c>
      <c r="D119" s="8" t="s">
        <v>1007</v>
      </c>
    </row>
    <row r="120" spans="1:4" x14ac:dyDescent="0.35">
      <c r="A120" s="1">
        <v>43927</v>
      </c>
      <c r="B120" s="2">
        <v>3.51</v>
      </c>
      <c r="C120" t="s">
        <v>13</v>
      </c>
      <c r="D120" s="8" t="s">
        <v>1007</v>
      </c>
    </row>
    <row r="121" spans="1:4" x14ac:dyDescent="0.35">
      <c r="A121" s="1">
        <v>43927</v>
      </c>
      <c r="B121" s="2">
        <v>440.75</v>
      </c>
      <c r="C121" t="s">
        <v>13</v>
      </c>
      <c r="D121" s="8" t="s">
        <v>1007</v>
      </c>
    </row>
    <row r="122" spans="1:4" x14ac:dyDescent="0.35">
      <c r="A122" s="1">
        <v>43927</v>
      </c>
      <c r="B122" s="2">
        <v>217</v>
      </c>
      <c r="C122" t="s">
        <v>13</v>
      </c>
      <c r="D122" s="8" t="s">
        <v>1007</v>
      </c>
    </row>
    <row r="123" spans="1:4" x14ac:dyDescent="0.35">
      <c r="A123" s="1">
        <v>43927</v>
      </c>
      <c r="B123" s="2">
        <v>1091.3</v>
      </c>
      <c r="C123" t="s">
        <v>13</v>
      </c>
      <c r="D123" s="8" t="s">
        <v>1007</v>
      </c>
    </row>
    <row r="124" spans="1:4" x14ac:dyDescent="0.35">
      <c r="A124" s="1">
        <v>43927</v>
      </c>
      <c r="B124" s="2">
        <v>199.01</v>
      </c>
      <c r="C124" t="s">
        <v>13</v>
      </c>
      <c r="D124" s="8" t="s">
        <v>1007</v>
      </c>
    </row>
    <row r="125" spans="1:4" x14ac:dyDescent="0.35">
      <c r="A125" s="1">
        <v>43927</v>
      </c>
      <c r="B125" s="2">
        <v>2973.32</v>
      </c>
      <c r="C125" t="s">
        <v>13</v>
      </c>
      <c r="D125" s="8" t="s">
        <v>1007</v>
      </c>
    </row>
    <row r="126" spans="1:4" x14ac:dyDescent="0.35">
      <c r="A126" s="1">
        <v>43927</v>
      </c>
      <c r="B126" s="2">
        <v>15551.85</v>
      </c>
      <c r="C126" t="s">
        <v>13</v>
      </c>
      <c r="D126" s="8" t="s">
        <v>1007</v>
      </c>
    </row>
    <row r="127" spans="1:4" x14ac:dyDescent="0.35">
      <c r="A127" s="1">
        <v>43927</v>
      </c>
      <c r="B127" s="2">
        <v>193.03</v>
      </c>
      <c r="C127" t="s">
        <v>13</v>
      </c>
      <c r="D127" s="8" t="s">
        <v>1007</v>
      </c>
    </row>
    <row r="128" spans="1:4" x14ac:dyDescent="0.35">
      <c r="A128" s="1">
        <v>43927</v>
      </c>
      <c r="B128" s="2">
        <v>343.97</v>
      </c>
      <c r="C128" t="s">
        <v>13</v>
      </c>
      <c r="D128" s="8" t="s">
        <v>1007</v>
      </c>
    </row>
    <row r="129" spans="1:4" x14ac:dyDescent="0.35">
      <c r="A129" s="1">
        <v>43931</v>
      </c>
      <c r="B129" s="2">
        <v>123.38</v>
      </c>
      <c r="C129" t="s">
        <v>617</v>
      </c>
      <c r="D129" s="8" t="s">
        <v>1007</v>
      </c>
    </row>
    <row r="130" spans="1:4" x14ac:dyDescent="0.35">
      <c r="A130" s="1">
        <v>43934</v>
      </c>
      <c r="B130" s="2">
        <v>12413.1</v>
      </c>
      <c r="C130" t="s">
        <v>230</v>
      </c>
      <c r="D130" s="8" t="s">
        <v>1007</v>
      </c>
    </row>
    <row r="131" spans="1:4" x14ac:dyDescent="0.35">
      <c r="A131" s="1">
        <v>43935</v>
      </c>
      <c r="B131" s="2">
        <v>53.65</v>
      </c>
      <c r="C131" t="s">
        <v>617</v>
      </c>
      <c r="D131" s="8" t="s">
        <v>1007</v>
      </c>
    </row>
    <row r="132" spans="1:4" x14ac:dyDescent="0.35">
      <c r="A132" s="1">
        <v>43935</v>
      </c>
      <c r="B132" s="2">
        <v>133.80000000000001</v>
      </c>
      <c r="C132" t="s">
        <v>617</v>
      </c>
      <c r="D132" s="8" t="s">
        <v>1007</v>
      </c>
    </row>
    <row r="133" spans="1:4" x14ac:dyDescent="0.35">
      <c r="A133" s="1">
        <v>43935</v>
      </c>
      <c r="B133" s="2">
        <v>61.19</v>
      </c>
      <c r="C133" t="s">
        <v>617</v>
      </c>
      <c r="D133" s="8" t="s">
        <v>1007</v>
      </c>
    </row>
    <row r="134" spans="1:4" x14ac:dyDescent="0.35">
      <c r="A134" s="1">
        <v>43935</v>
      </c>
      <c r="B134" s="2">
        <v>498.55</v>
      </c>
      <c r="C134" t="s">
        <v>617</v>
      </c>
      <c r="D134" s="8" t="s">
        <v>1007</v>
      </c>
    </row>
    <row r="135" spans="1:4" x14ac:dyDescent="0.35">
      <c r="A135" s="1">
        <v>43935</v>
      </c>
      <c r="B135" s="2">
        <v>886.88</v>
      </c>
      <c r="C135" t="s">
        <v>617</v>
      </c>
      <c r="D135" s="8" t="s">
        <v>1007</v>
      </c>
    </row>
    <row r="136" spans="1:4" x14ac:dyDescent="0.35">
      <c r="A136" s="1">
        <v>43935</v>
      </c>
      <c r="B136" s="2">
        <v>104.73</v>
      </c>
      <c r="C136" t="s">
        <v>892</v>
      </c>
      <c r="D136" s="8" t="s">
        <v>1007</v>
      </c>
    </row>
    <row r="137" spans="1:4" x14ac:dyDescent="0.35">
      <c r="A137" s="1">
        <v>43935</v>
      </c>
      <c r="B137" s="2">
        <v>55.36</v>
      </c>
      <c r="C137" t="s">
        <v>892</v>
      </c>
      <c r="D137" s="8" t="s">
        <v>1007</v>
      </c>
    </row>
    <row r="138" spans="1:4" x14ac:dyDescent="0.35">
      <c r="A138" s="1">
        <v>43935</v>
      </c>
      <c r="B138" s="2">
        <v>103.82</v>
      </c>
      <c r="C138" t="s">
        <v>892</v>
      </c>
      <c r="D138" s="8" t="s">
        <v>1007</v>
      </c>
    </row>
    <row r="139" spans="1:4" x14ac:dyDescent="0.35">
      <c r="A139" s="1">
        <v>43936</v>
      </c>
      <c r="B139" s="2">
        <v>737.47</v>
      </c>
      <c r="C139" t="s">
        <v>751</v>
      </c>
      <c r="D139" s="8" t="s">
        <v>1007</v>
      </c>
    </row>
    <row r="140" spans="1:4" x14ac:dyDescent="0.35">
      <c r="A140" s="1">
        <v>43938</v>
      </c>
      <c r="B140" s="2">
        <v>3318.37</v>
      </c>
      <c r="C140" t="s">
        <v>810</v>
      </c>
      <c r="D140" s="8" t="s">
        <v>1007</v>
      </c>
    </row>
    <row r="141" spans="1:4" x14ac:dyDescent="0.35">
      <c r="A141" s="1">
        <v>43942</v>
      </c>
      <c r="B141" s="2">
        <v>6276.84</v>
      </c>
      <c r="C141" t="s">
        <v>364</v>
      </c>
      <c r="D141" s="8" t="s">
        <v>1007</v>
      </c>
    </row>
    <row r="142" spans="1:4" x14ac:dyDescent="0.35">
      <c r="A142" s="1">
        <v>43944</v>
      </c>
      <c r="B142" s="2">
        <v>490.8</v>
      </c>
      <c r="C142" t="s">
        <v>230</v>
      </c>
      <c r="D142" s="8" t="s">
        <v>1007</v>
      </c>
    </row>
    <row r="143" spans="1:4" x14ac:dyDescent="0.35">
      <c r="A143" s="1">
        <v>43944</v>
      </c>
      <c r="B143" s="2">
        <v>264</v>
      </c>
      <c r="C143" t="s">
        <v>964</v>
      </c>
      <c r="D143" s="8" t="s">
        <v>1007</v>
      </c>
    </row>
    <row r="144" spans="1:4" x14ac:dyDescent="0.35">
      <c r="A144" s="1">
        <v>43944</v>
      </c>
      <c r="B144" s="2">
        <v>400</v>
      </c>
      <c r="C144" t="s">
        <v>854</v>
      </c>
      <c r="D144" s="8" t="s">
        <v>1007</v>
      </c>
    </row>
    <row r="145" spans="1:4" x14ac:dyDescent="0.35">
      <c r="A145" s="1">
        <v>43944</v>
      </c>
      <c r="B145" s="2">
        <v>460</v>
      </c>
      <c r="C145" t="s">
        <v>854</v>
      </c>
      <c r="D145" s="8" t="s">
        <v>1007</v>
      </c>
    </row>
    <row r="146" spans="1:4" x14ac:dyDescent="0.35">
      <c r="A146" s="1">
        <v>43944</v>
      </c>
      <c r="B146" s="2">
        <v>1114</v>
      </c>
      <c r="C146" t="s">
        <v>773</v>
      </c>
      <c r="D146" s="8" t="s">
        <v>1007</v>
      </c>
    </row>
    <row r="147" spans="1:4" x14ac:dyDescent="0.35">
      <c r="A147" s="1">
        <v>43944</v>
      </c>
      <c r="B147" s="2">
        <v>738.5</v>
      </c>
      <c r="C147" t="s">
        <v>773</v>
      </c>
      <c r="D147" s="8" t="s">
        <v>1007</v>
      </c>
    </row>
    <row r="148" spans="1:4" x14ac:dyDescent="0.35">
      <c r="A148" s="1">
        <v>43944</v>
      </c>
      <c r="B148" s="2">
        <v>85</v>
      </c>
      <c r="C148" t="s">
        <v>253</v>
      </c>
      <c r="D148" s="8" t="s">
        <v>1007</v>
      </c>
    </row>
    <row r="149" spans="1:4" x14ac:dyDescent="0.35">
      <c r="A149" s="1">
        <v>43944</v>
      </c>
      <c r="B149" s="2">
        <v>85</v>
      </c>
      <c r="C149" t="s">
        <v>253</v>
      </c>
      <c r="D149" s="8" t="s">
        <v>1007</v>
      </c>
    </row>
    <row r="150" spans="1:4" x14ac:dyDescent="0.35">
      <c r="A150" s="1">
        <v>43944</v>
      </c>
      <c r="B150" s="2">
        <v>548.1</v>
      </c>
      <c r="C150" t="s">
        <v>864</v>
      </c>
      <c r="D150" s="8" t="s">
        <v>1007</v>
      </c>
    </row>
    <row r="151" spans="1:4" x14ac:dyDescent="0.35">
      <c r="A151" s="1">
        <v>43944</v>
      </c>
      <c r="B151" s="2">
        <v>1225.5999999999999</v>
      </c>
      <c r="C151" t="s">
        <v>864</v>
      </c>
      <c r="D151" s="8" t="s">
        <v>1007</v>
      </c>
    </row>
    <row r="152" spans="1:4" x14ac:dyDescent="0.35">
      <c r="A152" s="1">
        <v>43944</v>
      </c>
      <c r="B152" s="2">
        <v>971.4</v>
      </c>
      <c r="C152" t="s">
        <v>864</v>
      </c>
      <c r="D152" s="8" t="s">
        <v>1007</v>
      </c>
    </row>
    <row r="153" spans="1:4" x14ac:dyDescent="0.35">
      <c r="A153" s="1">
        <v>43944</v>
      </c>
      <c r="B153" s="2">
        <v>347</v>
      </c>
      <c r="C153" t="s">
        <v>864</v>
      </c>
      <c r="D153" s="8" t="s">
        <v>1007</v>
      </c>
    </row>
    <row r="154" spans="1:4" x14ac:dyDescent="0.35">
      <c r="A154" s="1">
        <v>43944</v>
      </c>
      <c r="B154" s="2">
        <v>7.2</v>
      </c>
      <c r="C154" t="s">
        <v>864</v>
      </c>
      <c r="D154" s="8" t="s">
        <v>1007</v>
      </c>
    </row>
    <row r="155" spans="1:4" x14ac:dyDescent="0.35">
      <c r="A155" s="1">
        <v>43944</v>
      </c>
      <c r="B155" s="2">
        <v>525</v>
      </c>
      <c r="C155" t="s">
        <v>431</v>
      </c>
      <c r="D155" s="8" t="s">
        <v>1007</v>
      </c>
    </row>
    <row r="156" spans="1:4" x14ac:dyDescent="0.35">
      <c r="A156" s="1">
        <v>43944</v>
      </c>
      <c r="B156" s="2">
        <v>1374.97</v>
      </c>
      <c r="C156" t="s">
        <v>472</v>
      </c>
      <c r="D156" s="8" t="s">
        <v>1007</v>
      </c>
    </row>
    <row r="157" spans="1:4" x14ac:dyDescent="0.35">
      <c r="A157" s="1">
        <v>43948</v>
      </c>
      <c r="B157" s="2">
        <v>1810.54</v>
      </c>
      <c r="C157" t="s">
        <v>367</v>
      </c>
      <c r="D157" s="8" t="s">
        <v>1007</v>
      </c>
    </row>
    <row r="158" spans="1:4" x14ac:dyDescent="0.35">
      <c r="A158" s="1">
        <v>43948</v>
      </c>
      <c r="B158" s="2">
        <v>1300</v>
      </c>
      <c r="C158" t="s">
        <v>367</v>
      </c>
      <c r="D158" s="8" t="s">
        <v>1007</v>
      </c>
    </row>
    <row r="159" spans="1:4" x14ac:dyDescent="0.35">
      <c r="A159" s="1">
        <v>43949</v>
      </c>
      <c r="B159" s="2">
        <v>384.52</v>
      </c>
      <c r="C159" t="s">
        <v>534</v>
      </c>
      <c r="D159" s="8" t="s">
        <v>1007</v>
      </c>
    </row>
    <row r="160" spans="1:4" x14ac:dyDescent="0.35">
      <c r="A160" s="1">
        <v>43951</v>
      </c>
      <c r="B160" s="2">
        <v>472</v>
      </c>
      <c r="C160" t="s">
        <v>337</v>
      </c>
      <c r="D160" s="8" t="s">
        <v>1007</v>
      </c>
    </row>
    <row r="161" spans="1:6" x14ac:dyDescent="0.35">
      <c r="A161" s="1">
        <v>43951</v>
      </c>
      <c r="B161" s="2">
        <v>7.9</v>
      </c>
      <c r="C161" t="s">
        <v>488</v>
      </c>
      <c r="D161" s="8" t="s">
        <v>1007</v>
      </c>
    </row>
    <row r="162" spans="1:6" x14ac:dyDescent="0.35">
      <c r="A162" s="1">
        <v>43951</v>
      </c>
      <c r="B162" s="2">
        <v>478.89</v>
      </c>
      <c r="C162" t="s">
        <v>588</v>
      </c>
      <c r="D162" s="8" t="s">
        <v>1007</v>
      </c>
    </row>
    <row r="163" spans="1:6" x14ac:dyDescent="0.35">
      <c r="A163" s="1">
        <v>43957</v>
      </c>
      <c r="B163" s="2">
        <v>75.599999999999994</v>
      </c>
      <c r="C163" t="s">
        <v>230</v>
      </c>
      <c r="D163" s="8" t="s">
        <v>1007</v>
      </c>
    </row>
    <row r="164" spans="1:6" x14ac:dyDescent="0.35">
      <c r="A164" s="1">
        <v>43957</v>
      </c>
      <c r="B164" s="2">
        <v>4456</v>
      </c>
      <c r="C164" t="s">
        <v>230</v>
      </c>
      <c r="D164" s="8" t="s">
        <v>1007</v>
      </c>
    </row>
    <row r="165" spans="1:6" x14ac:dyDescent="0.35">
      <c r="A165" s="1">
        <v>43957</v>
      </c>
      <c r="B165" s="2">
        <v>6333.34</v>
      </c>
      <c r="C165" t="s">
        <v>505</v>
      </c>
      <c r="D165" s="8" t="s">
        <v>1007</v>
      </c>
    </row>
    <row r="166" spans="1:6" x14ac:dyDescent="0.35">
      <c r="A166" s="1">
        <v>43957</v>
      </c>
      <c r="B166" s="2">
        <v>23.9</v>
      </c>
      <c r="C166" t="s">
        <v>265</v>
      </c>
      <c r="D166" s="8" t="s">
        <v>1007</v>
      </c>
    </row>
    <row r="167" spans="1:6" x14ac:dyDescent="0.35">
      <c r="A167" s="1">
        <v>43957</v>
      </c>
      <c r="B167" s="2">
        <v>294</v>
      </c>
      <c r="C167" t="s">
        <v>337</v>
      </c>
      <c r="D167" s="8" t="s">
        <v>1007</v>
      </c>
    </row>
    <row r="168" spans="1:6" x14ac:dyDescent="0.35">
      <c r="A168" s="1">
        <v>43957</v>
      </c>
      <c r="B168" s="2">
        <v>13.1</v>
      </c>
      <c r="C168" t="s">
        <v>498</v>
      </c>
      <c r="D168" s="8" t="s">
        <v>1007</v>
      </c>
    </row>
    <row r="169" spans="1:6" x14ac:dyDescent="0.35">
      <c r="A169" s="1">
        <v>43957</v>
      </c>
      <c r="B169" s="2">
        <v>284.64999999999998</v>
      </c>
      <c r="C169" t="s">
        <v>265</v>
      </c>
      <c r="D169" s="8" t="s">
        <v>1007</v>
      </c>
    </row>
    <row r="170" spans="1:6" x14ac:dyDescent="0.35">
      <c r="A170" s="1">
        <v>43957</v>
      </c>
      <c r="B170" s="2">
        <v>1614.62</v>
      </c>
      <c r="C170" t="s">
        <v>728</v>
      </c>
      <c r="D170" s="8" t="s">
        <v>1007</v>
      </c>
    </row>
    <row r="171" spans="1:6" x14ac:dyDescent="0.35">
      <c r="A171" s="1">
        <v>43967</v>
      </c>
      <c r="B171" s="2">
        <v>1625.46</v>
      </c>
      <c r="C171" t="s">
        <v>728</v>
      </c>
      <c r="D171" s="8" t="s">
        <v>1007</v>
      </c>
    </row>
    <row r="172" spans="1:6" x14ac:dyDescent="0.35">
      <c r="A172" s="1">
        <v>43967</v>
      </c>
      <c r="B172" s="2">
        <v>750</v>
      </c>
      <c r="C172" t="s">
        <v>431</v>
      </c>
      <c r="D172" s="8" t="s">
        <v>1007</v>
      </c>
    </row>
    <row r="173" spans="1:6" x14ac:dyDescent="0.35">
      <c r="A173" s="1">
        <v>43969</v>
      </c>
      <c r="B173" s="2">
        <v>1477.65</v>
      </c>
      <c r="C173" t="s">
        <v>617</v>
      </c>
      <c r="D173" s="8" t="s">
        <v>1007</v>
      </c>
    </row>
    <row r="174" spans="1:6" x14ac:dyDescent="0.35">
      <c r="A174" s="1">
        <v>43969</v>
      </c>
      <c r="B174" s="2">
        <v>543.89</v>
      </c>
      <c r="C174" t="s">
        <v>617</v>
      </c>
      <c r="D174" s="8" t="s">
        <v>1007</v>
      </c>
    </row>
    <row r="175" spans="1:6" x14ac:dyDescent="0.35">
      <c r="A175" s="1">
        <v>43969</v>
      </c>
      <c r="B175" s="2">
        <v>75.19</v>
      </c>
      <c r="C175" t="s">
        <v>892</v>
      </c>
      <c r="D175" s="8" t="s">
        <v>1007</v>
      </c>
    </row>
    <row r="176" spans="1:6" x14ac:dyDescent="0.35">
      <c r="A176" s="1">
        <v>43969</v>
      </c>
      <c r="B176" s="2">
        <v>75.42</v>
      </c>
      <c r="C176" t="s">
        <v>892</v>
      </c>
      <c r="D176" s="8" t="s">
        <v>1007</v>
      </c>
      <c r="F176" s="9"/>
    </row>
    <row r="177" spans="1:4" x14ac:dyDescent="0.35">
      <c r="A177" s="1">
        <v>43969</v>
      </c>
      <c r="B177" s="2">
        <v>158.16999999999999</v>
      </c>
      <c r="C177" t="s">
        <v>265</v>
      </c>
      <c r="D177" s="8" t="s">
        <v>1007</v>
      </c>
    </row>
    <row r="178" spans="1:4" x14ac:dyDescent="0.35">
      <c r="A178" s="1">
        <v>43969</v>
      </c>
      <c r="B178" s="2">
        <v>151.91</v>
      </c>
      <c r="C178" t="s">
        <v>524</v>
      </c>
      <c r="D178" s="8" t="s">
        <v>1007</v>
      </c>
    </row>
    <row r="179" spans="1:4" x14ac:dyDescent="0.35">
      <c r="A179" s="1">
        <v>43971</v>
      </c>
      <c r="B179" s="2">
        <v>23.9</v>
      </c>
      <c r="C179" t="s">
        <v>265</v>
      </c>
      <c r="D179" s="8" t="s">
        <v>1007</v>
      </c>
    </row>
    <row r="180" spans="1:4" x14ac:dyDescent="0.35">
      <c r="A180" s="1">
        <v>43973</v>
      </c>
      <c r="B180" s="2">
        <v>37.71</v>
      </c>
      <c r="C180" t="s">
        <v>816</v>
      </c>
      <c r="D180" s="8" t="s">
        <v>1007</v>
      </c>
    </row>
    <row r="181" spans="1:4" x14ac:dyDescent="0.35">
      <c r="A181" s="1">
        <v>43976</v>
      </c>
      <c r="B181" s="2">
        <v>229.43</v>
      </c>
      <c r="C181" t="s">
        <v>262</v>
      </c>
      <c r="D181" s="8" t="s">
        <v>1007</v>
      </c>
    </row>
    <row r="182" spans="1:4" x14ac:dyDescent="0.35">
      <c r="A182" s="1">
        <v>43977</v>
      </c>
      <c r="B182" s="2">
        <v>710.75</v>
      </c>
      <c r="C182" t="s">
        <v>453</v>
      </c>
      <c r="D182" s="8" t="s">
        <v>1007</v>
      </c>
    </row>
    <row r="183" spans="1:4" x14ac:dyDescent="0.35">
      <c r="A183" s="1">
        <v>43977</v>
      </c>
      <c r="B183" s="2">
        <v>1965.52</v>
      </c>
      <c r="C183" t="s">
        <v>453</v>
      </c>
      <c r="D183" s="8" t="s">
        <v>1007</v>
      </c>
    </row>
    <row r="184" spans="1:4" x14ac:dyDescent="0.35">
      <c r="A184" s="1">
        <v>43977</v>
      </c>
      <c r="B184" s="2">
        <v>186.85</v>
      </c>
      <c r="C184" t="s">
        <v>728</v>
      </c>
      <c r="D184" s="8" t="s">
        <v>1007</v>
      </c>
    </row>
    <row r="185" spans="1:4" x14ac:dyDescent="0.35">
      <c r="A185" s="1">
        <v>43979</v>
      </c>
      <c r="B185" s="2">
        <v>379.47</v>
      </c>
      <c r="C185" t="s">
        <v>534</v>
      </c>
      <c r="D185" s="8" t="s">
        <v>1007</v>
      </c>
    </row>
    <row r="186" spans="1:4" x14ac:dyDescent="0.35">
      <c r="A186" s="1">
        <v>43981</v>
      </c>
      <c r="B186" s="2">
        <v>132</v>
      </c>
      <c r="C186" t="s">
        <v>337</v>
      </c>
      <c r="D186" s="8" t="s">
        <v>1007</v>
      </c>
    </row>
    <row r="187" spans="1:4" x14ac:dyDescent="0.35">
      <c r="A187" s="1">
        <v>43982</v>
      </c>
      <c r="B187" s="2">
        <v>90.16</v>
      </c>
      <c r="C187" t="s">
        <v>488</v>
      </c>
      <c r="D187" s="8" t="s">
        <v>1007</v>
      </c>
    </row>
    <row r="188" spans="1:4" x14ac:dyDescent="0.35">
      <c r="A188" s="1">
        <v>43982</v>
      </c>
      <c r="B188" s="2">
        <v>19.84</v>
      </c>
      <c r="C188" t="s">
        <v>488</v>
      </c>
      <c r="D188" s="8" t="s">
        <v>1007</v>
      </c>
    </row>
    <row r="189" spans="1:4" x14ac:dyDescent="0.35">
      <c r="A189" s="1">
        <v>43982</v>
      </c>
      <c r="B189" s="2">
        <v>47473.19</v>
      </c>
      <c r="C189" t="s">
        <v>221</v>
      </c>
      <c r="D189" s="8" t="s">
        <v>1007</v>
      </c>
    </row>
    <row r="190" spans="1:4" x14ac:dyDescent="0.35">
      <c r="A190" s="1">
        <v>43983</v>
      </c>
      <c r="B190" s="2">
        <v>478.89</v>
      </c>
      <c r="C190" t="s">
        <v>588</v>
      </c>
      <c r="D190" s="8" t="s">
        <v>1007</v>
      </c>
    </row>
    <row r="191" spans="1:4" x14ac:dyDescent="0.35">
      <c r="A191" s="1">
        <v>43983</v>
      </c>
      <c r="B191" s="2">
        <v>10</v>
      </c>
      <c r="C191" t="s">
        <v>588</v>
      </c>
      <c r="D191" s="8" t="s">
        <v>1007</v>
      </c>
    </row>
    <row r="192" spans="1:4" x14ac:dyDescent="0.35">
      <c r="A192" s="1">
        <v>43986</v>
      </c>
      <c r="B192" s="2">
        <v>87.55</v>
      </c>
      <c r="C192" t="s">
        <v>892</v>
      </c>
      <c r="D192" s="8" t="s">
        <v>1007</v>
      </c>
    </row>
    <row r="193" spans="1:4" x14ac:dyDescent="0.35">
      <c r="A193" s="1">
        <v>43988</v>
      </c>
      <c r="B193" s="2">
        <v>68.180000000000007</v>
      </c>
      <c r="C193" t="s">
        <v>892</v>
      </c>
      <c r="D193" s="8" t="s">
        <v>1007</v>
      </c>
    </row>
    <row r="194" spans="1:4" x14ac:dyDescent="0.35">
      <c r="A194" s="1">
        <v>43988</v>
      </c>
      <c r="B194" s="2">
        <v>43.89</v>
      </c>
      <c r="C194" t="s">
        <v>892</v>
      </c>
      <c r="D194" s="8" t="s">
        <v>1007</v>
      </c>
    </row>
    <row r="195" spans="1:4" x14ac:dyDescent="0.35">
      <c r="A195" s="1">
        <v>43988</v>
      </c>
      <c r="B195" s="2">
        <v>85.93</v>
      </c>
      <c r="C195" t="s">
        <v>892</v>
      </c>
      <c r="D195" s="8" t="s">
        <v>1007</v>
      </c>
    </row>
    <row r="196" spans="1:4" x14ac:dyDescent="0.35">
      <c r="A196" s="1">
        <v>43998</v>
      </c>
      <c r="B196" s="2">
        <v>450</v>
      </c>
      <c r="C196" t="s">
        <v>559</v>
      </c>
      <c r="D196" s="8" t="s">
        <v>1007</v>
      </c>
    </row>
    <row r="197" spans="1:4" x14ac:dyDescent="0.35">
      <c r="A197" s="1">
        <v>43998</v>
      </c>
      <c r="B197" s="2">
        <v>3266.67</v>
      </c>
      <c r="C197" t="s">
        <v>819</v>
      </c>
      <c r="D197" s="8" t="s">
        <v>1007</v>
      </c>
    </row>
    <row r="198" spans="1:4" x14ac:dyDescent="0.35">
      <c r="A198" s="1">
        <v>43998</v>
      </c>
      <c r="B198" s="2">
        <v>525</v>
      </c>
      <c r="C198" t="s">
        <v>794</v>
      </c>
      <c r="D198" s="8" t="s">
        <v>1007</v>
      </c>
    </row>
    <row r="199" spans="1:4" x14ac:dyDescent="0.35">
      <c r="A199" s="1">
        <v>43998</v>
      </c>
      <c r="B199" s="2">
        <v>721.3</v>
      </c>
      <c r="C199" t="s">
        <v>337</v>
      </c>
      <c r="D199" s="8" t="s">
        <v>1007</v>
      </c>
    </row>
    <row r="200" spans="1:4" x14ac:dyDescent="0.35">
      <c r="A200" s="1">
        <v>43998</v>
      </c>
      <c r="B200" s="2">
        <v>1810.54</v>
      </c>
      <c r="C200" t="s">
        <v>367</v>
      </c>
      <c r="D200" s="8" t="s">
        <v>1007</v>
      </c>
    </row>
    <row r="201" spans="1:4" x14ac:dyDescent="0.35">
      <c r="A201" s="1">
        <v>43998</v>
      </c>
      <c r="B201" s="2">
        <v>431.68</v>
      </c>
      <c r="C201" t="s">
        <v>559</v>
      </c>
      <c r="D201" s="8" t="s">
        <v>1007</v>
      </c>
    </row>
    <row r="202" spans="1:4" x14ac:dyDescent="0.35">
      <c r="A202" s="1">
        <v>43998</v>
      </c>
      <c r="B202" s="2">
        <v>1136.27</v>
      </c>
      <c r="C202" t="s">
        <v>314</v>
      </c>
      <c r="D202" s="8" t="s">
        <v>1007</v>
      </c>
    </row>
    <row r="203" spans="1:4" x14ac:dyDescent="0.35">
      <c r="A203" s="1">
        <v>43998</v>
      </c>
      <c r="B203" s="2">
        <v>100.38</v>
      </c>
      <c r="C203" t="s">
        <v>314</v>
      </c>
      <c r="D203" s="8" t="s">
        <v>1007</v>
      </c>
    </row>
    <row r="204" spans="1:4" x14ac:dyDescent="0.35">
      <c r="A204" s="1">
        <v>43998</v>
      </c>
      <c r="B204" s="2">
        <v>70</v>
      </c>
      <c r="C204" t="s">
        <v>472</v>
      </c>
      <c r="D204" s="8" t="s">
        <v>1007</v>
      </c>
    </row>
    <row r="205" spans="1:4" x14ac:dyDescent="0.35">
      <c r="A205" s="1">
        <v>43998</v>
      </c>
      <c r="B205" s="2">
        <v>7698.75</v>
      </c>
      <c r="C205" t="s">
        <v>408</v>
      </c>
      <c r="D205" s="8" t="s">
        <v>1007</v>
      </c>
    </row>
    <row r="206" spans="1:4" x14ac:dyDescent="0.35">
      <c r="A206" s="1">
        <v>43998</v>
      </c>
      <c r="B206" s="2">
        <v>118.48</v>
      </c>
      <c r="C206" t="s">
        <v>617</v>
      </c>
      <c r="D206" s="8" t="s">
        <v>1007</v>
      </c>
    </row>
    <row r="207" spans="1:4" x14ac:dyDescent="0.35">
      <c r="A207" s="1">
        <v>43998</v>
      </c>
      <c r="B207" s="2">
        <v>129.99</v>
      </c>
      <c r="C207" t="s">
        <v>617</v>
      </c>
      <c r="D207" s="8" t="s">
        <v>1007</v>
      </c>
    </row>
    <row r="208" spans="1:4" x14ac:dyDescent="0.35">
      <c r="A208" s="1">
        <v>43998</v>
      </c>
      <c r="B208" s="2">
        <v>49.62</v>
      </c>
      <c r="C208" t="s">
        <v>617</v>
      </c>
      <c r="D208" s="8" t="s">
        <v>1007</v>
      </c>
    </row>
    <row r="209" spans="1:4" x14ac:dyDescent="0.35">
      <c r="A209" s="1">
        <v>43998</v>
      </c>
      <c r="B209" s="2">
        <v>58.79</v>
      </c>
      <c r="C209" t="s">
        <v>617</v>
      </c>
      <c r="D209" s="8" t="s">
        <v>1007</v>
      </c>
    </row>
    <row r="210" spans="1:4" x14ac:dyDescent="0.35">
      <c r="A210" s="1">
        <v>43998</v>
      </c>
      <c r="B210" s="2">
        <v>452.62</v>
      </c>
      <c r="C210" t="s">
        <v>617</v>
      </c>
      <c r="D210" s="8" t="s">
        <v>1007</v>
      </c>
    </row>
    <row r="211" spans="1:4" x14ac:dyDescent="0.35">
      <c r="A211" s="1">
        <v>44004</v>
      </c>
      <c r="B211" s="2">
        <v>23.9</v>
      </c>
      <c r="C211" t="s">
        <v>265</v>
      </c>
      <c r="D211" s="8" t="s">
        <v>1007</v>
      </c>
    </row>
    <row r="212" spans="1:4" x14ac:dyDescent="0.35">
      <c r="A212" s="1">
        <v>44007</v>
      </c>
      <c r="B212" s="2">
        <v>60</v>
      </c>
      <c r="C212" t="s">
        <v>823</v>
      </c>
      <c r="D212" s="8" t="s">
        <v>1007</v>
      </c>
    </row>
    <row r="213" spans="1:4" x14ac:dyDescent="0.35">
      <c r="A213" s="1">
        <v>44007</v>
      </c>
      <c r="B213" s="2">
        <v>59</v>
      </c>
      <c r="C213" t="s">
        <v>770</v>
      </c>
      <c r="D213" s="8" t="s">
        <v>1007</v>
      </c>
    </row>
    <row r="214" spans="1:4" x14ac:dyDescent="0.35">
      <c r="A214" s="1">
        <v>44011</v>
      </c>
      <c r="B214" s="2">
        <v>735</v>
      </c>
      <c r="C214" t="s">
        <v>397</v>
      </c>
      <c r="D214" s="8" t="s">
        <v>1007</v>
      </c>
    </row>
    <row r="215" spans="1:4" x14ac:dyDescent="0.35">
      <c r="A215" s="1">
        <v>44011</v>
      </c>
      <c r="B215" s="2">
        <v>403.1</v>
      </c>
      <c r="C215" t="s">
        <v>534</v>
      </c>
      <c r="D215" s="8" t="s">
        <v>1007</v>
      </c>
    </row>
    <row r="216" spans="1:4" x14ac:dyDescent="0.35">
      <c r="A216" s="1">
        <v>44012</v>
      </c>
      <c r="B216" s="2">
        <v>13.1</v>
      </c>
      <c r="C216" t="s">
        <v>498</v>
      </c>
      <c r="D216" s="8" t="s">
        <v>1007</v>
      </c>
    </row>
    <row r="217" spans="1:4" x14ac:dyDescent="0.35">
      <c r="A217" s="1">
        <v>44012</v>
      </c>
      <c r="B217" s="2">
        <v>478.89</v>
      </c>
      <c r="C217" t="s">
        <v>588</v>
      </c>
      <c r="D217" s="8" t="s">
        <v>1007</v>
      </c>
    </row>
    <row r="218" spans="1:4" x14ac:dyDescent="0.35">
      <c r="A218" s="1">
        <v>44012</v>
      </c>
      <c r="B218" s="2">
        <v>10</v>
      </c>
      <c r="C218" t="s">
        <v>588</v>
      </c>
      <c r="D218" s="8" t="s">
        <v>1007</v>
      </c>
    </row>
    <row r="219" spans="1:4" x14ac:dyDescent="0.35">
      <c r="A219" s="1">
        <v>44015</v>
      </c>
      <c r="B219" s="2">
        <v>213.86</v>
      </c>
      <c r="C219" t="s">
        <v>782</v>
      </c>
      <c r="D219" s="8" t="s">
        <v>1007</v>
      </c>
    </row>
    <row r="220" spans="1:4" x14ac:dyDescent="0.35">
      <c r="A220" s="1">
        <v>44015</v>
      </c>
      <c r="B220" s="2">
        <v>250</v>
      </c>
      <c r="C220" t="s">
        <v>446</v>
      </c>
      <c r="D220" s="8" t="s">
        <v>1007</v>
      </c>
    </row>
    <row r="221" spans="1:4" x14ac:dyDescent="0.35">
      <c r="A221" s="1">
        <v>44015</v>
      </c>
      <c r="B221" s="2">
        <v>5675.6</v>
      </c>
      <c r="C221" t="s">
        <v>864</v>
      </c>
      <c r="D221" s="8" t="s">
        <v>1007</v>
      </c>
    </row>
    <row r="222" spans="1:4" x14ac:dyDescent="0.35">
      <c r="A222" s="1">
        <v>44015</v>
      </c>
      <c r="B222" s="2">
        <v>500</v>
      </c>
      <c r="C222" t="s">
        <v>811</v>
      </c>
      <c r="D222" s="8" t="s">
        <v>1007</v>
      </c>
    </row>
    <row r="223" spans="1:4" x14ac:dyDescent="0.35">
      <c r="A223" s="1">
        <v>44015</v>
      </c>
      <c r="B223" s="2">
        <v>23.9</v>
      </c>
      <c r="C223" t="s">
        <v>265</v>
      </c>
      <c r="D223" s="8" t="s">
        <v>1007</v>
      </c>
    </row>
    <row r="224" spans="1:4" x14ac:dyDescent="0.35">
      <c r="A224" s="1">
        <v>44019</v>
      </c>
      <c r="B224" s="2">
        <v>167</v>
      </c>
      <c r="C224" t="s">
        <v>337</v>
      </c>
      <c r="D224" s="8" t="s">
        <v>1007</v>
      </c>
    </row>
    <row r="225" spans="1:4" x14ac:dyDescent="0.35">
      <c r="A225" s="1">
        <v>44019</v>
      </c>
      <c r="B225" s="2">
        <v>339.7</v>
      </c>
      <c r="C225" t="s">
        <v>617</v>
      </c>
      <c r="D225" s="8" t="s">
        <v>1007</v>
      </c>
    </row>
    <row r="226" spans="1:4" x14ac:dyDescent="0.35">
      <c r="A226" s="1">
        <v>44019</v>
      </c>
      <c r="B226" s="2">
        <v>62.27</v>
      </c>
      <c r="C226" t="s">
        <v>892</v>
      </c>
      <c r="D226" s="8" t="s">
        <v>1007</v>
      </c>
    </row>
    <row r="227" spans="1:4" x14ac:dyDescent="0.35">
      <c r="A227" s="1">
        <v>44019</v>
      </c>
      <c r="B227" s="2">
        <v>64.17</v>
      </c>
      <c r="C227" t="s">
        <v>892</v>
      </c>
      <c r="D227" s="8" t="s">
        <v>1007</v>
      </c>
    </row>
    <row r="228" spans="1:4" x14ac:dyDescent="0.35">
      <c r="A228" s="1">
        <v>44021</v>
      </c>
      <c r="B228" s="2">
        <v>654.1</v>
      </c>
      <c r="C228" t="s">
        <v>356</v>
      </c>
      <c r="D228" s="8" t="s">
        <v>1007</v>
      </c>
    </row>
    <row r="229" spans="1:4" x14ac:dyDescent="0.35">
      <c r="A229" s="1">
        <v>44027</v>
      </c>
      <c r="B229" s="2">
        <v>150.02000000000001</v>
      </c>
      <c r="C229" t="s">
        <v>524</v>
      </c>
      <c r="D229" s="8" t="s">
        <v>1007</v>
      </c>
    </row>
    <row r="230" spans="1:4" x14ac:dyDescent="0.35">
      <c r="A230" s="1">
        <v>44027</v>
      </c>
      <c r="B230" s="2">
        <v>1468.82</v>
      </c>
      <c r="C230" t="s">
        <v>617</v>
      </c>
      <c r="D230" s="8" t="s">
        <v>1007</v>
      </c>
    </row>
    <row r="231" spans="1:4" x14ac:dyDescent="0.35">
      <c r="A231" s="1">
        <v>44027</v>
      </c>
      <c r="B231" s="2">
        <v>467.99</v>
      </c>
      <c r="C231" t="s">
        <v>617</v>
      </c>
      <c r="D231" s="8" t="s">
        <v>1007</v>
      </c>
    </row>
    <row r="232" spans="1:4" x14ac:dyDescent="0.35">
      <c r="A232" s="1">
        <v>44028</v>
      </c>
      <c r="B232" s="2">
        <v>3527.04</v>
      </c>
      <c r="C232" t="s">
        <v>250</v>
      </c>
      <c r="D232" s="8" t="s">
        <v>1007</v>
      </c>
    </row>
    <row r="233" spans="1:4" x14ac:dyDescent="0.35">
      <c r="A233" s="1">
        <v>44030</v>
      </c>
      <c r="B233" s="2">
        <v>168.01</v>
      </c>
      <c r="C233" t="s">
        <v>265</v>
      </c>
      <c r="D233" s="8" t="s">
        <v>1007</v>
      </c>
    </row>
    <row r="234" spans="1:4" x14ac:dyDescent="0.35">
      <c r="A234" s="1">
        <v>44032</v>
      </c>
      <c r="B234" s="2">
        <v>1229.1199999999999</v>
      </c>
      <c r="C234" t="s">
        <v>751</v>
      </c>
      <c r="D234" s="8" t="s">
        <v>1007</v>
      </c>
    </row>
    <row r="235" spans="1:4" x14ac:dyDescent="0.35">
      <c r="A235" s="1">
        <v>44032</v>
      </c>
      <c r="B235" s="2">
        <v>1229.1199999999999</v>
      </c>
      <c r="C235" t="s">
        <v>751</v>
      </c>
      <c r="D235" s="8" t="s">
        <v>1007</v>
      </c>
    </row>
    <row r="236" spans="1:4" x14ac:dyDescent="0.35">
      <c r="A236" s="1">
        <v>44039</v>
      </c>
      <c r="B236" s="2">
        <v>48.96</v>
      </c>
      <c r="C236" t="s">
        <v>728</v>
      </c>
      <c r="D236" s="8" t="s">
        <v>1007</v>
      </c>
    </row>
    <row r="237" spans="1:4" x14ac:dyDescent="0.35">
      <c r="A237" s="1">
        <v>44041</v>
      </c>
      <c r="B237" s="2">
        <v>384.03</v>
      </c>
      <c r="C237" t="s">
        <v>534</v>
      </c>
      <c r="D237" s="8" t="s">
        <v>1007</v>
      </c>
    </row>
    <row r="238" spans="1:4" x14ac:dyDescent="0.35">
      <c r="A238" s="1">
        <v>44043</v>
      </c>
      <c r="B238" s="2">
        <v>110</v>
      </c>
      <c r="C238" t="s">
        <v>488</v>
      </c>
      <c r="D238" s="8" t="s">
        <v>1007</v>
      </c>
    </row>
    <row r="239" spans="1:4" x14ac:dyDescent="0.35">
      <c r="A239" s="1">
        <v>44045</v>
      </c>
      <c r="B239" s="2">
        <v>22832.2</v>
      </c>
      <c r="C239" t="s">
        <v>230</v>
      </c>
      <c r="D239" s="8" t="s">
        <v>1007</v>
      </c>
    </row>
    <row r="240" spans="1:4" x14ac:dyDescent="0.35">
      <c r="A240" s="1">
        <v>44047</v>
      </c>
      <c r="B240" s="2">
        <v>6840.32</v>
      </c>
      <c r="C240" t="s">
        <v>725</v>
      </c>
      <c r="D240" s="8" t="s">
        <v>1007</v>
      </c>
    </row>
    <row r="241" spans="1:4" x14ac:dyDescent="0.35">
      <c r="A241" s="1">
        <v>44047</v>
      </c>
      <c r="B241" s="2">
        <v>962.81</v>
      </c>
      <c r="C241" t="s">
        <v>790</v>
      </c>
      <c r="D241" s="8" t="s">
        <v>1007</v>
      </c>
    </row>
    <row r="242" spans="1:4" x14ac:dyDescent="0.35">
      <c r="A242" s="1">
        <v>44047</v>
      </c>
      <c r="B242" s="2">
        <v>21818.52</v>
      </c>
      <c r="C242" t="s">
        <v>221</v>
      </c>
      <c r="D242" s="8" t="s">
        <v>1007</v>
      </c>
    </row>
    <row r="243" spans="1:4" x14ac:dyDescent="0.35">
      <c r="A243" s="1">
        <v>44047</v>
      </c>
      <c r="B243" s="2">
        <v>44</v>
      </c>
      <c r="C243" t="s">
        <v>510</v>
      </c>
      <c r="D243" s="8" t="s">
        <v>1007</v>
      </c>
    </row>
    <row r="244" spans="1:4" x14ac:dyDescent="0.35">
      <c r="A244" s="1">
        <v>44048</v>
      </c>
      <c r="B244" s="2">
        <v>156.28</v>
      </c>
      <c r="C244" t="s">
        <v>830</v>
      </c>
      <c r="D244" s="8" t="s">
        <v>1007</v>
      </c>
    </row>
    <row r="245" spans="1:4" x14ac:dyDescent="0.35">
      <c r="A245" s="1">
        <v>44049</v>
      </c>
      <c r="B245" s="2">
        <v>87.94</v>
      </c>
      <c r="C245" t="s">
        <v>892</v>
      </c>
      <c r="D245" s="8" t="s">
        <v>1007</v>
      </c>
    </row>
    <row r="246" spans="1:4" x14ac:dyDescent="0.35">
      <c r="A246" s="1">
        <v>44049</v>
      </c>
      <c r="B246" s="2">
        <v>46.63</v>
      </c>
      <c r="C246" t="s">
        <v>892</v>
      </c>
      <c r="D246" s="8" t="s">
        <v>1007</v>
      </c>
    </row>
    <row r="247" spans="1:4" x14ac:dyDescent="0.35">
      <c r="A247" s="1">
        <v>44049</v>
      </c>
      <c r="B247" s="2">
        <v>90.71</v>
      </c>
      <c r="C247" t="s">
        <v>892</v>
      </c>
      <c r="D247" s="8" t="s">
        <v>1007</v>
      </c>
    </row>
    <row r="248" spans="1:4" x14ac:dyDescent="0.35">
      <c r="A248" s="1">
        <v>44049</v>
      </c>
      <c r="B248" s="2">
        <v>86.78</v>
      </c>
      <c r="C248" t="s">
        <v>892</v>
      </c>
      <c r="D248" s="8" t="s">
        <v>1007</v>
      </c>
    </row>
    <row r="249" spans="1:4" x14ac:dyDescent="0.35">
      <c r="A249" s="1">
        <v>44053</v>
      </c>
      <c r="B249" s="2">
        <v>2181.2399999999998</v>
      </c>
      <c r="C249" t="s">
        <v>13</v>
      </c>
      <c r="D249" s="8" t="s">
        <v>1007</v>
      </c>
    </row>
    <row r="250" spans="1:4" x14ac:dyDescent="0.35">
      <c r="A250" s="1">
        <v>44053</v>
      </c>
      <c r="B250" s="2">
        <v>1580.19</v>
      </c>
      <c r="C250" t="s">
        <v>13</v>
      </c>
      <c r="D250" s="8" t="s">
        <v>1007</v>
      </c>
    </row>
    <row r="251" spans="1:4" x14ac:dyDescent="0.35">
      <c r="A251" s="1">
        <v>44053</v>
      </c>
      <c r="B251" s="2">
        <v>11766.87</v>
      </c>
      <c r="C251" t="s">
        <v>13</v>
      </c>
      <c r="D251" s="8" t="s">
        <v>1007</v>
      </c>
    </row>
    <row r="252" spans="1:4" x14ac:dyDescent="0.35">
      <c r="A252" s="1">
        <v>44053</v>
      </c>
      <c r="B252" s="2">
        <v>433.72</v>
      </c>
      <c r="C252" t="s">
        <v>13</v>
      </c>
      <c r="D252" s="8" t="s">
        <v>1007</v>
      </c>
    </row>
    <row r="253" spans="1:4" x14ac:dyDescent="0.35">
      <c r="A253" s="1">
        <v>44053</v>
      </c>
      <c r="B253" s="2">
        <v>199.3</v>
      </c>
      <c r="C253" t="s">
        <v>13</v>
      </c>
      <c r="D253" s="8" t="s">
        <v>1007</v>
      </c>
    </row>
    <row r="254" spans="1:4" x14ac:dyDescent="0.35">
      <c r="A254" s="1">
        <v>44053</v>
      </c>
      <c r="B254" s="2">
        <v>238.36</v>
      </c>
      <c r="C254" t="s">
        <v>13</v>
      </c>
      <c r="D254" s="8" t="s">
        <v>1007</v>
      </c>
    </row>
    <row r="255" spans="1:4" x14ac:dyDescent="0.35">
      <c r="A255" s="1">
        <v>44053</v>
      </c>
      <c r="B255" s="2">
        <v>118.8</v>
      </c>
      <c r="C255" t="s">
        <v>13</v>
      </c>
      <c r="D255" s="8" t="s">
        <v>1007</v>
      </c>
    </row>
    <row r="256" spans="1:4" x14ac:dyDescent="0.35">
      <c r="A256" s="1">
        <v>44053</v>
      </c>
      <c r="B256" s="2">
        <v>126.46</v>
      </c>
      <c r="C256" t="s">
        <v>13</v>
      </c>
      <c r="D256" s="8" t="s">
        <v>1007</v>
      </c>
    </row>
    <row r="257" spans="1:4" x14ac:dyDescent="0.35">
      <c r="A257" s="1">
        <v>44053</v>
      </c>
      <c r="B257" s="2">
        <v>15002.61</v>
      </c>
      <c r="C257" t="s">
        <v>13</v>
      </c>
      <c r="D257" s="8" t="s">
        <v>1007</v>
      </c>
    </row>
    <row r="258" spans="1:4" x14ac:dyDescent="0.35">
      <c r="A258" s="1">
        <v>44053</v>
      </c>
      <c r="B258" s="2">
        <v>1451.59</v>
      </c>
      <c r="C258" t="s">
        <v>13</v>
      </c>
      <c r="D258" s="8" t="s">
        <v>1007</v>
      </c>
    </row>
    <row r="259" spans="1:4" x14ac:dyDescent="0.35">
      <c r="A259" s="1">
        <v>44053</v>
      </c>
      <c r="B259" s="2">
        <v>2014.87</v>
      </c>
      <c r="C259" t="s">
        <v>13</v>
      </c>
      <c r="D259" s="8" t="s">
        <v>1007</v>
      </c>
    </row>
    <row r="260" spans="1:4" x14ac:dyDescent="0.35">
      <c r="A260" s="1">
        <v>44053</v>
      </c>
      <c r="B260" s="2">
        <v>811.78</v>
      </c>
      <c r="C260" t="s">
        <v>13</v>
      </c>
      <c r="D260" s="8" t="s">
        <v>1007</v>
      </c>
    </row>
    <row r="261" spans="1:4" x14ac:dyDescent="0.35">
      <c r="A261" s="1">
        <v>44053</v>
      </c>
      <c r="B261" s="2">
        <v>82.09</v>
      </c>
      <c r="C261" t="s">
        <v>13</v>
      </c>
      <c r="D261" s="8" t="s">
        <v>1007</v>
      </c>
    </row>
    <row r="262" spans="1:4" x14ac:dyDescent="0.35">
      <c r="A262" s="1">
        <v>44053</v>
      </c>
      <c r="B262" s="2">
        <v>27.76</v>
      </c>
      <c r="C262" t="s">
        <v>13</v>
      </c>
      <c r="D262" s="8" t="s">
        <v>1007</v>
      </c>
    </row>
    <row r="263" spans="1:4" x14ac:dyDescent="0.35">
      <c r="A263" s="1">
        <v>44053</v>
      </c>
      <c r="B263" s="2">
        <v>13456.38</v>
      </c>
      <c r="C263" t="s">
        <v>13</v>
      </c>
      <c r="D263" s="8" t="s">
        <v>1007</v>
      </c>
    </row>
    <row r="264" spans="1:4" x14ac:dyDescent="0.35">
      <c r="A264" s="1">
        <v>44053</v>
      </c>
      <c r="B264" s="2">
        <v>2298.0300000000002</v>
      </c>
      <c r="C264" t="s">
        <v>13</v>
      </c>
      <c r="D264" s="8" t="s">
        <v>1007</v>
      </c>
    </row>
    <row r="265" spans="1:4" x14ac:dyDescent="0.35">
      <c r="A265" s="1">
        <v>44053</v>
      </c>
      <c r="B265" s="2">
        <v>35861.75</v>
      </c>
      <c r="C265" t="s">
        <v>13</v>
      </c>
      <c r="D265" s="8" t="s">
        <v>1007</v>
      </c>
    </row>
    <row r="266" spans="1:4" x14ac:dyDescent="0.35">
      <c r="A266" s="1">
        <v>44053</v>
      </c>
      <c r="B266" s="2">
        <v>3728.34</v>
      </c>
      <c r="C266" t="s">
        <v>13</v>
      </c>
      <c r="D266" s="8" t="s">
        <v>1007</v>
      </c>
    </row>
    <row r="267" spans="1:4" x14ac:dyDescent="0.35">
      <c r="A267" s="1">
        <v>44053</v>
      </c>
      <c r="B267" s="2">
        <v>68.06</v>
      </c>
      <c r="C267" t="s">
        <v>13</v>
      </c>
      <c r="D267" s="8" t="s">
        <v>1007</v>
      </c>
    </row>
    <row r="268" spans="1:4" x14ac:dyDescent="0.35">
      <c r="A268" s="1">
        <v>44053</v>
      </c>
      <c r="B268" s="2">
        <v>174.12</v>
      </c>
      <c r="C268" t="s">
        <v>13</v>
      </c>
      <c r="D268" s="8" t="s">
        <v>1007</v>
      </c>
    </row>
    <row r="269" spans="1:4" x14ac:dyDescent="0.35">
      <c r="A269" s="1">
        <v>44053</v>
      </c>
      <c r="B269" s="2">
        <v>11.04</v>
      </c>
      <c r="C269" t="s">
        <v>13</v>
      </c>
      <c r="D269" s="8" t="s">
        <v>1007</v>
      </c>
    </row>
    <row r="270" spans="1:4" x14ac:dyDescent="0.35">
      <c r="A270" s="1">
        <v>44053</v>
      </c>
      <c r="B270" s="2">
        <v>3471.55</v>
      </c>
      <c r="C270" t="s">
        <v>13</v>
      </c>
      <c r="D270" s="8" t="s">
        <v>1007</v>
      </c>
    </row>
    <row r="271" spans="1:4" x14ac:dyDescent="0.35">
      <c r="A271" s="1">
        <v>44053</v>
      </c>
      <c r="B271" s="2">
        <v>8515.91</v>
      </c>
      <c r="C271" t="s">
        <v>13</v>
      </c>
      <c r="D271" s="8" t="s">
        <v>1007</v>
      </c>
    </row>
    <row r="272" spans="1:4" x14ac:dyDescent="0.35">
      <c r="A272" s="1">
        <v>44063</v>
      </c>
      <c r="B272" s="2">
        <v>114.81</v>
      </c>
      <c r="C272" t="s">
        <v>617</v>
      </c>
      <c r="D272" s="8" t="s">
        <v>1007</v>
      </c>
    </row>
    <row r="273" spans="1:4" x14ac:dyDescent="0.35">
      <c r="A273" s="1">
        <v>44063</v>
      </c>
      <c r="B273" s="2">
        <v>55.64</v>
      </c>
      <c r="C273" t="s">
        <v>617</v>
      </c>
      <c r="D273" s="8" t="s">
        <v>1007</v>
      </c>
    </row>
    <row r="274" spans="1:4" x14ac:dyDescent="0.35">
      <c r="A274" s="1">
        <v>44063</v>
      </c>
      <c r="B274" s="2">
        <v>714.72</v>
      </c>
      <c r="C274" t="s">
        <v>617</v>
      </c>
      <c r="D274" s="8" t="s">
        <v>1007</v>
      </c>
    </row>
    <row r="275" spans="1:4" x14ac:dyDescent="0.35">
      <c r="A275" s="1">
        <v>44063</v>
      </c>
      <c r="B275" s="2">
        <v>429.1</v>
      </c>
      <c r="C275" t="s">
        <v>617</v>
      </c>
      <c r="D275" s="8" t="s">
        <v>1007</v>
      </c>
    </row>
    <row r="276" spans="1:4" x14ac:dyDescent="0.35">
      <c r="A276" s="1">
        <v>44063</v>
      </c>
      <c r="B276" s="2">
        <v>45.66</v>
      </c>
      <c r="C276" t="s">
        <v>728</v>
      </c>
      <c r="D276" s="8" t="s">
        <v>1007</v>
      </c>
    </row>
    <row r="277" spans="1:4" x14ac:dyDescent="0.35">
      <c r="A277" s="1">
        <v>44063</v>
      </c>
      <c r="B277" s="2">
        <v>128.04</v>
      </c>
      <c r="C277" t="s">
        <v>617</v>
      </c>
      <c r="D277" s="8" t="s">
        <v>1007</v>
      </c>
    </row>
    <row r="278" spans="1:4" x14ac:dyDescent="0.35">
      <c r="A278" s="1">
        <v>44063</v>
      </c>
      <c r="B278" s="2">
        <v>46.82</v>
      </c>
      <c r="C278" t="s">
        <v>617</v>
      </c>
      <c r="D278" s="8" t="s">
        <v>1007</v>
      </c>
    </row>
    <row r="279" spans="1:4" x14ac:dyDescent="0.35">
      <c r="A279" s="1">
        <v>44067</v>
      </c>
      <c r="B279" s="2">
        <v>176</v>
      </c>
      <c r="C279" t="s">
        <v>964</v>
      </c>
      <c r="D279" s="8" t="s">
        <v>1007</v>
      </c>
    </row>
    <row r="280" spans="1:4" x14ac:dyDescent="0.35">
      <c r="A280" s="1">
        <v>44067</v>
      </c>
      <c r="B280" s="2">
        <v>80</v>
      </c>
      <c r="C280" t="s">
        <v>854</v>
      </c>
      <c r="D280" s="8" t="s">
        <v>1007</v>
      </c>
    </row>
    <row r="281" spans="1:4" x14ac:dyDescent="0.35">
      <c r="A281" s="1">
        <v>44067</v>
      </c>
      <c r="B281" s="2">
        <v>490</v>
      </c>
      <c r="C281" t="s">
        <v>854</v>
      </c>
      <c r="D281" s="8" t="s">
        <v>1007</v>
      </c>
    </row>
    <row r="282" spans="1:4" x14ac:dyDescent="0.35">
      <c r="A282" s="1">
        <v>44067</v>
      </c>
      <c r="B282" s="2">
        <v>250</v>
      </c>
      <c r="C282" t="s">
        <v>313</v>
      </c>
      <c r="D282" s="8" t="s">
        <v>1007</v>
      </c>
    </row>
    <row r="283" spans="1:4" x14ac:dyDescent="0.35">
      <c r="A283" s="1">
        <v>44067</v>
      </c>
      <c r="B283" s="2">
        <v>144</v>
      </c>
      <c r="C283" t="s">
        <v>854</v>
      </c>
      <c r="D283" s="8" t="s">
        <v>1007</v>
      </c>
    </row>
    <row r="284" spans="1:4" x14ac:dyDescent="0.35">
      <c r="A284" s="1">
        <v>44067</v>
      </c>
      <c r="B284" s="2">
        <v>2350</v>
      </c>
      <c r="C284" t="s">
        <v>397</v>
      </c>
      <c r="D284" s="8" t="s">
        <v>1007</v>
      </c>
    </row>
    <row r="285" spans="1:4" x14ac:dyDescent="0.35">
      <c r="A285" s="1">
        <v>44067</v>
      </c>
      <c r="B285" s="2">
        <v>1287.5999999999999</v>
      </c>
      <c r="C285" t="s">
        <v>864</v>
      </c>
      <c r="D285" s="8" t="s">
        <v>1007</v>
      </c>
    </row>
    <row r="286" spans="1:4" x14ac:dyDescent="0.35">
      <c r="A286" s="1">
        <v>44067</v>
      </c>
      <c r="B286" s="2">
        <v>3600</v>
      </c>
      <c r="C286" t="s">
        <v>367</v>
      </c>
      <c r="D286" s="8" t="s">
        <v>1007</v>
      </c>
    </row>
    <row r="287" spans="1:4" x14ac:dyDescent="0.35">
      <c r="A287" s="1">
        <v>44067</v>
      </c>
      <c r="B287" s="2">
        <v>1200</v>
      </c>
      <c r="C287" t="s">
        <v>367</v>
      </c>
      <c r="D287" s="8" t="s">
        <v>1007</v>
      </c>
    </row>
    <row r="288" spans="1:4" x14ac:dyDescent="0.35">
      <c r="A288" s="1">
        <v>44067</v>
      </c>
      <c r="B288" s="2">
        <v>85.95</v>
      </c>
      <c r="C288" t="s">
        <v>265</v>
      </c>
      <c r="D288" s="8" t="s">
        <v>1007</v>
      </c>
    </row>
    <row r="289" spans="1:4" x14ac:dyDescent="0.35">
      <c r="A289" s="1">
        <v>44067</v>
      </c>
      <c r="B289" s="2">
        <v>842</v>
      </c>
      <c r="C289" t="s">
        <v>337</v>
      </c>
      <c r="D289" s="8" t="s">
        <v>1007</v>
      </c>
    </row>
    <row r="290" spans="1:4" x14ac:dyDescent="0.35">
      <c r="A290" s="1">
        <v>44067</v>
      </c>
      <c r="B290" s="2">
        <v>200</v>
      </c>
      <c r="C290" t="s">
        <v>394</v>
      </c>
      <c r="D290" s="8" t="s">
        <v>1007</v>
      </c>
    </row>
    <row r="291" spans="1:4" x14ac:dyDescent="0.35">
      <c r="A291" s="1">
        <v>44067</v>
      </c>
      <c r="B291" s="2">
        <v>556.5</v>
      </c>
      <c r="C291" t="s">
        <v>569</v>
      </c>
      <c r="D291" s="8" t="s">
        <v>1007</v>
      </c>
    </row>
    <row r="292" spans="1:4" x14ac:dyDescent="0.35">
      <c r="A292" s="1">
        <v>44067</v>
      </c>
      <c r="B292" s="2">
        <v>51.15</v>
      </c>
      <c r="C292" t="s">
        <v>728</v>
      </c>
      <c r="D292" s="8" t="s">
        <v>1007</v>
      </c>
    </row>
    <row r="293" spans="1:4" x14ac:dyDescent="0.35">
      <c r="A293" s="1">
        <v>44067</v>
      </c>
      <c r="B293" s="2">
        <v>315</v>
      </c>
      <c r="C293" t="s">
        <v>431</v>
      </c>
      <c r="D293" s="8" t="s">
        <v>1007</v>
      </c>
    </row>
    <row r="294" spans="1:4" x14ac:dyDescent="0.35">
      <c r="A294" s="1">
        <v>44067</v>
      </c>
      <c r="B294" s="2">
        <v>80.319999999999993</v>
      </c>
      <c r="C294" t="s">
        <v>314</v>
      </c>
      <c r="D294" s="8" t="s">
        <v>1007</v>
      </c>
    </row>
    <row r="295" spans="1:4" x14ac:dyDescent="0.35">
      <c r="A295" s="1">
        <v>44067</v>
      </c>
      <c r="B295" s="2">
        <v>750</v>
      </c>
      <c r="C295" t="s">
        <v>431</v>
      </c>
      <c r="D295" s="8" t="s">
        <v>1007</v>
      </c>
    </row>
    <row r="296" spans="1:4" x14ac:dyDescent="0.35">
      <c r="A296" s="1">
        <v>44067</v>
      </c>
      <c r="B296" s="2">
        <v>283.89999999999998</v>
      </c>
      <c r="C296" t="s">
        <v>265</v>
      </c>
      <c r="D296" s="8" t="s">
        <v>1007</v>
      </c>
    </row>
    <row r="297" spans="1:4" x14ac:dyDescent="0.35">
      <c r="A297" s="1">
        <v>44071</v>
      </c>
      <c r="B297" s="2">
        <v>436.38</v>
      </c>
      <c r="C297" t="s">
        <v>534</v>
      </c>
      <c r="D297" s="8" t="s">
        <v>1007</v>
      </c>
    </row>
    <row r="298" spans="1:4" x14ac:dyDescent="0.35">
      <c r="A298" s="1">
        <v>44074</v>
      </c>
      <c r="B298" s="2">
        <v>478.89</v>
      </c>
      <c r="C298" t="s">
        <v>588</v>
      </c>
      <c r="D298" s="8" t="s">
        <v>1007</v>
      </c>
    </row>
    <row r="299" spans="1:4" x14ac:dyDescent="0.35">
      <c r="A299" s="1">
        <v>44077</v>
      </c>
      <c r="B299" s="2">
        <v>525</v>
      </c>
      <c r="C299" t="s">
        <v>794</v>
      </c>
      <c r="D299" s="8" t="s">
        <v>1007</v>
      </c>
    </row>
    <row r="300" spans="1:4" x14ac:dyDescent="0.35">
      <c r="A300" s="1">
        <v>44077</v>
      </c>
      <c r="B300" s="2">
        <v>240.2</v>
      </c>
      <c r="C300" t="s">
        <v>782</v>
      </c>
      <c r="D300" s="8" t="s">
        <v>1007</v>
      </c>
    </row>
    <row r="301" spans="1:4" x14ac:dyDescent="0.35">
      <c r="A301" s="1">
        <v>44077</v>
      </c>
      <c r="B301" s="2">
        <v>200</v>
      </c>
      <c r="C301" t="s">
        <v>446</v>
      </c>
      <c r="D301" s="8" t="s">
        <v>1007</v>
      </c>
    </row>
    <row r="302" spans="1:4" x14ac:dyDescent="0.35">
      <c r="A302" s="1">
        <v>44077</v>
      </c>
      <c r="B302" s="2">
        <v>682</v>
      </c>
      <c r="C302" t="s">
        <v>484</v>
      </c>
      <c r="D302" s="8" t="s">
        <v>1007</v>
      </c>
    </row>
    <row r="303" spans="1:4" x14ac:dyDescent="0.35">
      <c r="A303" s="1">
        <v>44077</v>
      </c>
      <c r="B303" s="2">
        <v>2500</v>
      </c>
      <c r="C303" t="s">
        <v>716</v>
      </c>
      <c r="D303" s="8" t="s">
        <v>1007</v>
      </c>
    </row>
    <row r="304" spans="1:4" x14ac:dyDescent="0.35">
      <c r="A304" s="1">
        <v>44077</v>
      </c>
      <c r="B304" s="2">
        <v>19504.099999999999</v>
      </c>
      <c r="C304" t="s">
        <v>864</v>
      </c>
      <c r="D304" s="8" t="s">
        <v>1007</v>
      </c>
    </row>
    <row r="305" spans="1:4" x14ac:dyDescent="0.35">
      <c r="A305" s="1">
        <v>44077</v>
      </c>
      <c r="B305" s="2">
        <v>302</v>
      </c>
      <c r="C305" t="s">
        <v>337</v>
      </c>
      <c r="D305" s="8" t="s">
        <v>1007</v>
      </c>
    </row>
    <row r="306" spans="1:4" x14ac:dyDescent="0.35">
      <c r="A306" s="1">
        <v>44077</v>
      </c>
      <c r="B306" s="2">
        <v>1810.54</v>
      </c>
      <c r="C306" t="s">
        <v>367</v>
      </c>
      <c r="D306" s="8" t="s">
        <v>1007</v>
      </c>
    </row>
    <row r="307" spans="1:4" x14ac:dyDescent="0.35">
      <c r="A307" s="1">
        <v>44077</v>
      </c>
      <c r="B307" s="2">
        <v>15400</v>
      </c>
      <c r="C307" t="s">
        <v>367</v>
      </c>
      <c r="D307" s="8" t="s">
        <v>1007</v>
      </c>
    </row>
    <row r="308" spans="1:4" x14ac:dyDescent="0.35">
      <c r="A308" s="1">
        <v>44077</v>
      </c>
      <c r="B308" s="2">
        <v>1300</v>
      </c>
      <c r="C308" t="s">
        <v>367</v>
      </c>
      <c r="D308" s="8" t="s">
        <v>1007</v>
      </c>
    </row>
    <row r="309" spans="1:4" x14ac:dyDescent="0.35">
      <c r="A309" s="1">
        <v>44077</v>
      </c>
      <c r="B309" s="2">
        <v>450</v>
      </c>
      <c r="C309" t="s">
        <v>559</v>
      </c>
      <c r="D309" s="8" t="s">
        <v>1007</v>
      </c>
    </row>
    <row r="310" spans="1:4" x14ac:dyDescent="0.35">
      <c r="A310" s="1">
        <v>44077</v>
      </c>
      <c r="B310" s="2">
        <v>65.709999999999994</v>
      </c>
      <c r="C310" t="s">
        <v>314</v>
      </c>
      <c r="D310" s="8" t="s">
        <v>1007</v>
      </c>
    </row>
    <row r="311" spans="1:4" x14ac:dyDescent="0.35">
      <c r="A311" s="1">
        <v>44078</v>
      </c>
      <c r="B311" s="2">
        <v>7709.3</v>
      </c>
      <c r="C311" t="s">
        <v>230</v>
      </c>
      <c r="D311" s="8" t="s">
        <v>1007</v>
      </c>
    </row>
    <row r="312" spans="1:4" x14ac:dyDescent="0.35">
      <c r="A312" s="1">
        <v>44082</v>
      </c>
      <c r="B312" s="2">
        <v>23.9</v>
      </c>
      <c r="C312" t="s">
        <v>265</v>
      </c>
      <c r="D312" s="8" t="s">
        <v>1007</v>
      </c>
    </row>
    <row r="313" spans="1:4" x14ac:dyDescent="0.35">
      <c r="A313" s="1">
        <v>44082</v>
      </c>
      <c r="B313" s="2">
        <v>454</v>
      </c>
      <c r="C313" t="s">
        <v>826</v>
      </c>
      <c r="D313" s="8" t="s">
        <v>1007</v>
      </c>
    </row>
    <row r="314" spans="1:4" x14ac:dyDescent="0.35">
      <c r="A314" s="1">
        <v>44082</v>
      </c>
      <c r="B314" s="2">
        <v>283.89999999999998</v>
      </c>
      <c r="C314" t="s">
        <v>265</v>
      </c>
      <c r="D314" s="8" t="s">
        <v>1007</v>
      </c>
    </row>
    <row r="315" spans="1:4" x14ac:dyDescent="0.35">
      <c r="A315" s="1">
        <v>44082</v>
      </c>
      <c r="B315" s="2">
        <v>1415.74</v>
      </c>
      <c r="C315" t="s">
        <v>617</v>
      </c>
      <c r="D315" s="8" t="s">
        <v>1007</v>
      </c>
    </row>
    <row r="316" spans="1:4" x14ac:dyDescent="0.35">
      <c r="A316" s="1">
        <v>44084</v>
      </c>
      <c r="B316" s="2">
        <v>206.24</v>
      </c>
      <c r="C316" t="s">
        <v>721</v>
      </c>
      <c r="D316" s="8" t="s">
        <v>1007</v>
      </c>
    </row>
    <row r="317" spans="1:4" x14ac:dyDescent="0.35">
      <c r="A317" s="1">
        <v>44084</v>
      </c>
      <c r="B317" s="2">
        <v>84.29</v>
      </c>
      <c r="C317" t="s">
        <v>408</v>
      </c>
      <c r="D317" s="8" t="s">
        <v>1007</v>
      </c>
    </row>
    <row r="318" spans="1:4" x14ac:dyDescent="0.35">
      <c r="A318" s="1">
        <v>44088</v>
      </c>
      <c r="B318" s="2">
        <v>302</v>
      </c>
      <c r="C318" t="s">
        <v>337</v>
      </c>
      <c r="D318" s="8" t="s">
        <v>1007</v>
      </c>
    </row>
    <row r="319" spans="1:4" x14ac:dyDescent="0.35">
      <c r="A319" s="1">
        <v>44088</v>
      </c>
      <c r="B319" s="2">
        <v>65.14</v>
      </c>
      <c r="C319" t="s">
        <v>892</v>
      </c>
      <c r="D319" s="8" t="s">
        <v>1007</v>
      </c>
    </row>
    <row r="320" spans="1:4" x14ac:dyDescent="0.35">
      <c r="A320" s="1">
        <v>44088</v>
      </c>
      <c r="B320" s="2">
        <v>788.02</v>
      </c>
      <c r="C320" t="s">
        <v>617</v>
      </c>
      <c r="D320" s="8" t="s">
        <v>1007</v>
      </c>
    </row>
    <row r="321" spans="1:4" x14ac:dyDescent="0.35">
      <c r="A321" s="1">
        <v>44088</v>
      </c>
      <c r="B321" s="2">
        <v>65.25</v>
      </c>
      <c r="C321" t="s">
        <v>892</v>
      </c>
      <c r="D321" s="8" t="s">
        <v>1007</v>
      </c>
    </row>
    <row r="322" spans="1:4" x14ac:dyDescent="0.35">
      <c r="A322" s="1">
        <v>44088</v>
      </c>
      <c r="B322" s="2">
        <v>151.91</v>
      </c>
      <c r="C322" t="s">
        <v>524</v>
      </c>
      <c r="D322" s="8" t="s">
        <v>1007</v>
      </c>
    </row>
    <row r="323" spans="1:4" x14ac:dyDescent="0.35">
      <c r="A323" s="1">
        <v>44090</v>
      </c>
      <c r="B323" s="2">
        <v>950.16</v>
      </c>
      <c r="C323" t="s">
        <v>453</v>
      </c>
      <c r="D323" s="8" t="s">
        <v>1007</v>
      </c>
    </row>
    <row r="324" spans="1:4" x14ac:dyDescent="0.35">
      <c r="A324" s="1">
        <v>44090</v>
      </c>
      <c r="B324" s="2">
        <v>873.21</v>
      </c>
      <c r="C324" t="s">
        <v>453</v>
      </c>
      <c r="D324" s="8" t="s">
        <v>1007</v>
      </c>
    </row>
    <row r="325" spans="1:4" x14ac:dyDescent="0.35">
      <c r="A325" s="1">
        <v>44090</v>
      </c>
      <c r="B325" s="2">
        <v>710.75</v>
      </c>
      <c r="C325" t="s">
        <v>453</v>
      </c>
      <c r="D325" s="8" t="s">
        <v>1007</v>
      </c>
    </row>
    <row r="326" spans="1:4" x14ac:dyDescent="0.35">
      <c r="A326" s="1">
        <v>44090</v>
      </c>
      <c r="B326" s="2">
        <v>710.75</v>
      </c>
      <c r="C326" t="s">
        <v>453</v>
      </c>
      <c r="D326" s="8" t="s">
        <v>1007</v>
      </c>
    </row>
    <row r="327" spans="1:4" x14ac:dyDescent="0.35">
      <c r="A327" s="1">
        <v>44098</v>
      </c>
      <c r="B327" s="2">
        <v>49.62</v>
      </c>
      <c r="C327" t="s">
        <v>265</v>
      </c>
      <c r="D327" s="8" t="s">
        <v>1007</v>
      </c>
    </row>
    <row r="328" spans="1:4" x14ac:dyDescent="0.35">
      <c r="A328" s="1">
        <v>44098</v>
      </c>
      <c r="B328" s="2">
        <v>73.97</v>
      </c>
      <c r="C328" t="s">
        <v>728</v>
      </c>
      <c r="D328" s="8" t="s">
        <v>1007</v>
      </c>
    </row>
    <row r="329" spans="1:4" x14ac:dyDescent="0.35">
      <c r="A329" s="1">
        <v>44102</v>
      </c>
      <c r="B329" s="2">
        <v>397.47</v>
      </c>
      <c r="C329" t="s">
        <v>534</v>
      </c>
      <c r="D329" s="8" t="s">
        <v>1007</v>
      </c>
    </row>
    <row r="330" spans="1:4" x14ac:dyDescent="0.35">
      <c r="A330" s="1">
        <v>44104</v>
      </c>
      <c r="B330" s="2">
        <v>478.89</v>
      </c>
      <c r="C330" t="s">
        <v>588</v>
      </c>
      <c r="D330" s="8" t="s">
        <v>1007</v>
      </c>
    </row>
    <row r="331" spans="1:4" x14ac:dyDescent="0.35">
      <c r="A331" s="1">
        <v>44106</v>
      </c>
      <c r="B331" s="2">
        <v>211.2</v>
      </c>
      <c r="C331" t="s">
        <v>964</v>
      </c>
      <c r="D331" s="8" t="s">
        <v>1007</v>
      </c>
    </row>
    <row r="332" spans="1:4" x14ac:dyDescent="0.35">
      <c r="A332" s="1">
        <v>44106</v>
      </c>
      <c r="B332" s="2">
        <v>86</v>
      </c>
      <c r="C332" t="s">
        <v>328</v>
      </c>
      <c r="D332" s="8" t="s">
        <v>1007</v>
      </c>
    </row>
    <row r="333" spans="1:4" x14ac:dyDescent="0.35">
      <c r="A333" s="1">
        <v>44106</v>
      </c>
      <c r="B333" s="2">
        <v>287.08</v>
      </c>
      <c r="C333" t="s">
        <v>397</v>
      </c>
      <c r="D333" s="8" t="s">
        <v>1007</v>
      </c>
    </row>
    <row r="334" spans="1:4" x14ac:dyDescent="0.35">
      <c r="A334" s="1">
        <v>44106</v>
      </c>
      <c r="B334" s="2">
        <v>1658.7</v>
      </c>
      <c r="C334" t="s">
        <v>397</v>
      </c>
      <c r="D334" s="8" t="s">
        <v>1007</v>
      </c>
    </row>
    <row r="335" spans="1:4" x14ac:dyDescent="0.35">
      <c r="A335" s="1">
        <v>44106</v>
      </c>
      <c r="B335" s="2">
        <v>99</v>
      </c>
      <c r="C335" t="s">
        <v>446</v>
      </c>
      <c r="D335" s="8" t="s">
        <v>1007</v>
      </c>
    </row>
    <row r="336" spans="1:4" x14ac:dyDescent="0.35">
      <c r="A336" s="1">
        <v>44106</v>
      </c>
      <c r="B336" s="2">
        <v>4050</v>
      </c>
      <c r="C336" t="s">
        <v>829</v>
      </c>
      <c r="D336" s="8" t="s">
        <v>1007</v>
      </c>
    </row>
    <row r="337" spans="1:4" x14ac:dyDescent="0.35">
      <c r="A337" s="1">
        <v>44106</v>
      </c>
      <c r="B337" s="2">
        <v>3393.57</v>
      </c>
      <c r="C337" t="s">
        <v>408</v>
      </c>
      <c r="D337" s="8" t="s">
        <v>1007</v>
      </c>
    </row>
    <row r="338" spans="1:4" x14ac:dyDescent="0.35">
      <c r="A338" s="1">
        <v>44106</v>
      </c>
      <c r="B338" s="2">
        <v>795.74</v>
      </c>
      <c r="C338" t="s">
        <v>472</v>
      </c>
      <c r="D338" s="8" t="s">
        <v>1007</v>
      </c>
    </row>
    <row r="339" spans="1:4" x14ac:dyDescent="0.35">
      <c r="A339" s="1">
        <v>44109</v>
      </c>
      <c r="B339" s="2">
        <v>2000</v>
      </c>
      <c r="C339" t="s">
        <v>760</v>
      </c>
      <c r="D339" s="8" t="s">
        <v>1007</v>
      </c>
    </row>
    <row r="340" spans="1:4" x14ac:dyDescent="0.35">
      <c r="A340" s="1">
        <v>44109</v>
      </c>
      <c r="B340" s="2">
        <v>2000</v>
      </c>
      <c r="C340" t="s">
        <v>760</v>
      </c>
      <c r="D340" s="8" t="s">
        <v>1007</v>
      </c>
    </row>
    <row r="341" spans="1:4" x14ac:dyDescent="0.35">
      <c r="A341" s="1">
        <v>44109</v>
      </c>
      <c r="B341" s="2">
        <v>40</v>
      </c>
      <c r="C341" t="s">
        <v>833</v>
      </c>
      <c r="D341" s="8" t="s">
        <v>1007</v>
      </c>
    </row>
    <row r="342" spans="1:4" x14ac:dyDescent="0.35">
      <c r="A342" s="1">
        <v>44116</v>
      </c>
      <c r="B342" s="2">
        <v>79.36</v>
      </c>
      <c r="C342" t="s">
        <v>408</v>
      </c>
      <c r="D342" s="8" t="s">
        <v>1007</v>
      </c>
    </row>
    <row r="343" spans="1:4" x14ac:dyDescent="0.35">
      <c r="A343" s="1">
        <v>44117</v>
      </c>
      <c r="B343" s="2">
        <v>52.12</v>
      </c>
      <c r="C343" t="s">
        <v>892</v>
      </c>
      <c r="D343" s="8" t="s">
        <v>1007</v>
      </c>
    </row>
    <row r="344" spans="1:4" x14ac:dyDescent="0.35">
      <c r="A344" s="1">
        <v>44117</v>
      </c>
      <c r="B344" s="2">
        <v>92.13</v>
      </c>
      <c r="C344" t="s">
        <v>892</v>
      </c>
      <c r="D344" s="8" t="s">
        <v>1007</v>
      </c>
    </row>
    <row r="345" spans="1:4" x14ac:dyDescent="0.35">
      <c r="A345" s="1">
        <v>44117</v>
      </c>
      <c r="B345" s="2">
        <v>531.26</v>
      </c>
      <c r="C345" t="s">
        <v>617</v>
      </c>
      <c r="D345" s="8" t="s">
        <v>1007</v>
      </c>
    </row>
    <row r="346" spans="1:4" x14ac:dyDescent="0.35">
      <c r="A346" s="1">
        <v>44117</v>
      </c>
      <c r="B346" s="2">
        <v>95.99</v>
      </c>
      <c r="C346" t="s">
        <v>892</v>
      </c>
      <c r="D346" s="8" t="s">
        <v>1007</v>
      </c>
    </row>
    <row r="347" spans="1:4" x14ac:dyDescent="0.35">
      <c r="A347" s="1">
        <v>44117</v>
      </c>
      <c r="B347" s="2">
        <v>128.94999999999999</v>
      </c>
      <c r="C347" t="s">
        <v>617</v>
      </c>
      <c r="D347" s="8" t="s">
        <v>1007</v>
      </c>
    </row>
    <row r="348" spans="1:4" x14ac:dyDescent="0.35">
      <c r="A348" s="1">
        <v>44117</v>
      </c>
      <c r="B348" s="2">
        <v>56.69</v>
      </c>
      <c r="C348" t="s">
        <v>617</v>
      </c>
      <c r="D348" s="8" t="s">
        <v>1007</v>
      </c>
    </row>
    <row r="349" spans="1:4" x14ac:dyDescent="0.35">
      <c r="A349" s="1">
        <v>44117</v>
      </c>
      <c r="B349" s="2">
        <v>250.16</v>
      </c>
      <c r="C349" t="s">
        <v>265</v>
      </c>
      <c r="D349" s="8" t="s">
        <v>1007</v>
      </c>
    </row>
    <row r="350" spans="1:4" x14ac:dyDescent="0.35">
      <c r="A350" s="1">
        <v>44117</v>
      </c>
      <c r="B350" s="2">
        <v>108.62</v>
      </c>
      <c r="C350" t="s">
        <v>892</v>
      </c>
      <c r="D350" s="8" t="s">
        <v>1007</v>
      </c>
    </row>
    <row r="351" spans="1:4" x14ac:dyDescent="0.35">
      <c r="A351" s="1">
        <v>44117</v>
      </c>
      <c r="B351" s="2">
        <v>64.66</v>
      </c>
      <c r="C351" t="s">
        <v>617</v>
      </c>
      <c r="D351" s="8" t="s">
        <v>1007</v>
      </c>
    </row>
    <row r="352" spans="1:4" x14ac:dyDescent="0.35">
      <c r="A352" s="1">
        <v>44118</v>
      </c>
      <c r="B352" s="2">
        <v>86.06</v>
      </c>
      <c r="C352" t="s">
        <v>262</v>
      </c>
      <c r="D352" s="8" t="s">
        <v>1007</v>
      </c>
    </row>
    <row r="353" spans="1:4" x14ac:dyDescent="0.35">
      <c r="A353" s="1">
        <v>44119</v>
      </c>
      <c r="B353" s="2">
        <v>9784.7999999999993</v>
      </c>
      <c r="C353" t="s">
        <v>230</v>
      </c>
      <c r="D353" s="8" t="s">
        <v>1007</v>
      </c>
    </row>
    <row r="354" spans="1:4" x14ac:dyDescent="0.35">
      <c r="A354" s="1">
        <v>44124</v>
      </c>
      <c r="B354" s="2">
        <v>49.48</v>
      </c>
      <c r="C354" t="s">
        <v>728</v>
      </c>
      <c r="D354" s="8" t="s">
        <v>1007</v>
      </c>
    </row>
    <row r="355" spans="1:4" x14ac:dyDescent="0.35">
      <c r="A355" s="1">
        <v>44124</v>
      </c>
      <c r="B355" s="2">
        <v>284.60000000000002</v>
      </c>
      <c r="C355" t="s">
        <v>265</v>
      </c>
      <c r="D355" s="8" t="s">
        <v>1007</v>
      </c>
    </row>
    <row r="356" spans="1:4" x14ac:dyDescent="0.35">
      <c r="A356" s="1">
        <v>44124</v>
      </c>
      <c r="B356" s="2">
        <v>138.49</v>
      </c>
      <c r="C356" t="s">
        <v>617</v>
      </c>
      <c r="D356" s="8" t="s">
        <v>1007</v>
      </c>
    </row>
    <row r="357" spans="1:4" x14ac:dyDescent="0.35">
      <c r="A357" s="1">
        <v>44124</v>
      </c>
      <c r="B357" s="2">
        <v>773.74</v>
      </c>
      <c r="C357" t="s">
        <v>617</v>
      </c>
      <c r="D357" s="8" t="s">
        <v>1007</v>
      </c>
    </row>
    <row r="358" spans="1:4" x14ac:dyDescent="0.35">
      <c r="A358" s="1">
        <v>44126</v>
      </c>
      <c r="B358" s="2">
        <v>710.75</v>
      </c>
      <c r="C358" t="s">
        <v>453</v>
      </c>
      <c r="D358" s="8" t="s">
        <v>1007</v>
      </c>
    </row>
    <row r="359" spans="1:4" x14ac:dyDescent="0.35">
      <c r="A359" s="1">
        <v>44127</v>
      </c>
      <c r="B359" s="2">
        <v>6840.32</v>
      </c>
      <c r="C359" t="s">
        <v>725</v>
      </c>
      <c r="D359" s="8" t="s">
        <v>1007</v>
      </c>
    </row>
    <row r="360" spans="1:4" x14ac:dyDescent="0.35">
      <c r="A360" s="1">
        <v>44132</v>
      </c>
      <c r="B360" s="2">
        <v>404.83</v>
      </c>
      <c r="C360" t="s">
        <v>534</v>
      </c>
      <c r="D360" s="8" t="s">
        <v>1007</v>
      </c>
    </row>
    <row r="361" spans="1:4" x14ac:dyDescent="0.35">
      <c r="A361" s="1">
        <v>44137</v>
      </c>
      <c r="B361" s="2">
        <v>478.89</v>
      </c>
      <c r="C361" t="s">
        <v>588</v>
      </c>
      <c r="D361" s="8" t="s">
        <v>1007</v>
      </c>
    </row>
    <row r="362" spans="1:4" x14ac:dyDescent="0.35">
      <c r="A362" s="1">
        <v>44139</v>
      </c>
      <c r="B362" s="2">
        <v>99.17</v>
      </c>
      <c r="C362" t="s">
        <v>837</v>
      </c>
      <c r="D362" s="8" t="s">
        <v>1007</v>
      </c>
    </row>
    <row r="363" spans="1:4" x14ac:dyDescent="0.35">
      <c r="A363" s="1">
        <v>44140</v>
      </c>
      <c r="B363" s="2">
        <v>1290</v>
      </c>
      <c r="C363" t="s">
        <v>835</v>
      </c>
      <c r="D363" s="8" t="s">
        <v>1007</v>
      </c>
    </row>
    <row r="364" spans="1:4" x14ac:dyDescent="0.35">
      <c r="A364" s="1">
        <v>44140</v>
      </c>
      <c r="B364" s="2">
        <v>779.68</v>
      </c>
      <c r="C364" t="s">
        <v>964</v>
      </c>
      <c r="D364" s="8" t="s">
        <v>1007</v>
      </c>
    </row>
    <row r="365" spans="1:4" x14ac:dyDescent="0.35">
      <c r="A365" s="1">
        <v>44140</v>
      </c>
      <c r="B365" s="2">
        <v>232.34</v>
      </c>
      <c r="C365" t="s">
        <v>782</v>
      </c>
      <c r="D365" s="8" t="s">
        <v>1007</v>
      </c>
    </row>
    <row r="366" spans="1:4" x14ac:dyDescent="0.35">
      <c r="A366" s="1">
        <v>44140</v>
      </c>
      <c r="B366" s="2">
        <v>18</v>
      </c>
      <c r="C366" t="s">
        <v>864</v>
      </c>
      <c r="D366" s="8" t="s">
        <v>1007</v>
      </c>
    </row>
    <row r="367" spans="1:4" x14ac:dyDescent="0.35">
      <c r="A367" s="1">
        <v>44140</v>
      </c>
      <c r="B367" s="2">
        <v>1134.9000000000001</v>
      </c>
      <c r="C367" t="s">
        <v>337</v>
      </c>
      <c r="D367" s="8" t="s">
        <v>1007</v>
      </c>
    </row>
    <row r="368" spans="1:4" x14ac:dyDescent="0.35">
      <c r="A368" s="1">
        <v>44140</v>
      </c>
      <c r="B368" s="2">
        <v>13.1</v>
      </c>
      <c r="C368" t="s">
        <v>498</v>
      </c>
      <c r="D368" s="8" t="s">
        <v>1007</v>
      </c>
    </row>
    <row r="369" spans="1:4" x14ac:dyDescent="0.35">
      <c r="A369" s="1">
        <v>44140</v>
      </c>
      <c r="B369" s="2">
        <v>11.22</v>
      </c>
      <c r="C369" t="s">
        <v>472</v>
      </c>
      <c r="D369" s="8" t="s">
        <v>1007</v>
      </c>
    </row>
    <row r="370" spans="1:4" x14ac:dyDescent="0.35">
      <c r="A370" s="1">
        <v>44144</v>
      </c>
      <c r="B370" s="2">
        <v>9349.7999999999993</v>
      </c>
      <c r="C370" t="s">
        <v>230</v>
      </c>
      <c r="D370" s="8" t="s">
        <v>1007</v>
      </c>
    </row>
    <row r="371" spans="1:4" x14ac:dyDescent="0.35">
      <c r="A371" s="1">
        <v>44145</v>
      </c>
      <c r="B371" s="2">
        <v>182.48</v>
      </c>
      <c r="C371" t="s">
        <v>524</v>
      </c>
      <c r="D371" s="8" t="s">
        <v>1007</v>
      </c>
    </row>
    <row r="372" spans="1:4" x14ac:dyDescent="0.35">
      <c r="A372" s="1">
        <v>44145</v>
      </c>
      <c r="B372" s="2">
        <v>73.510000000000005</v>
      </c>
      <c r="C372" t="s">
        <v>892</v>
      </c>
      <c r="D372" s="8" t="s">
        <v>1007</v>
      </c>
    </row>
    <row r="373" spans="1:4" x14ac:dyDescent="0.35">
      <c r="A373" s="1">
        <v>44145</v>
      </c>
      <c r="B373" s="2">
        <v>73.39</v>
      </c>
      <c r="C373" t="s">
        <v>892</v>
      </c>
      <c r="D373" s="8" t="s">
        <v>1007</v>
      </c>
    </row>
    <row r="374" spans="1:4" x14ac:dyDescent="0.35">
      <c r="A374" s="1">
        <v>44146</v>
      </c>
      <c r="B374" s="2">
        <v>4932.8999999999996</v>
      </c>
      <c r="C374" t="s">
        <v>819</v>
      </c>
      <c r="D374" s="8" t="s">
        <v>1007</v>
      </c>
    </row>
    <row r="375" spans="1:4" x14ac:dyDescent="0.35">
      <c r="A375" s="1">
        <v>44146</v>
      </c>
      <c r="B375" s="2">
        <v>36.31</v>
      </c>
      <c r="C375" t="s">
        <v>408</v>
      </c>
      <c r="D375" s="8" t="s">
        <v>1007</v>
      </c>
    </row>
    <row r="376" spans="1:4" x14ac:dyDescent="0.35">
      <c r="A376" s="1">
        <v>44146</v>
      </c>
      <c r="B376" s="2">
        <v>975.56</v>
      </c>
      <c r="C376" t="s">
        <v>617</v>
      </c>
      <c r="D376" s="8" t="s">
        <v>1007</v>
      </c>
    </row>
    <row r="377" spans="1:4" x14ac:dyDescent="0.35">
      <c r="A377" s="1">
        <v>44151</v>
      </c>
      <c r="B377" s="2">
        <v>1330.66</v>
      </c>
      <c r="C377" t="s">
        <v>453</v>
      </c>
      <c r="D377" s="8" t="s">
        <v>1007</v>
      </c>
    </row>
    <row r="378" spans="1:4" x14ac:dyDescent="0.35">
      <c r="A378" s="1">
        <v>44152</v>
      </c>
      <c r="B378" s="2">
        <v>1169.0999999999999</v>
      </c>
      <c r="C378" t="s">
        <v>841</v>
      </c>
      <c r="D378" s="8" t="s">
        <v>1007</v>
      </c>
    </row>
    <row r="379" spans="1:4" x14ac:dyDescent="0.35">
      <c r="A379" s="1">
        <v>44152</v>
      </c>
      <c r="B379" s="2">
        <v>3225</v>
      </c>
      <c r="C379" t="s">
        <v>841</v>
      </c>
      <c r="D379" s="8" t="s">
        <v>1007</v>
      </c>
    </row>
    <row r="380" spans="1:4" x14ac:dyDescent="0.35">
      <c r="A380" s="1">
        <v>44160</v>
      </c>
      <c r="B380" s="2">
        <v>47.81</v>
      </c>
      <c r="C380" t="s">
        <v>265</v>
      </c>
      <c r="D380" s="8" t="s">
        <v>1007</v>
      </c>
    </row>
    <row r="381" spans="1:4" x14ac:dyDescent="0.35">
      <c r="A381" s="1">
        <v>44160</v>
      </c>
      <c r="B381" s="2">
        <v>228.75</v>
      </c>
      <c r="C381" t="s">
        <v>728</v>
      </c>
      <c r="D381" s="8" t="s">
        <v>1007</v>
      </c>
    </row>
    <row r="382" spans="1:4" x14ac:dyDescent="0.35">
      <c r="A382" s="1">
        <v>44160</v>
      </c>
      <c r="B382" s="2">
        <v>1835.13</v>
      </c>
      <c r="C382" t="s">
        <v>617</v>
      </c>
      <c r="D382" s="8" t="s">
        <v>1007</v>
      </c>
    </row>
    <row r="383" spans="1:4" x14ac:dyDescent="0.35">
      <c r="A383" s="1">
        <v>44162</v>
      </c>
      <c r="B383" s="2">
        <v>240</v>
      </c>
      <c r="C383" t="s">
        <v>265</v>
      </c>
      <c r="D383" s="8" t="s">
        <v>1007</v>
      </c>
    </row>
    <row r="384" spans="1:4" x14ac:dyDescent="0.35">
      <c r="A384" s="1">
        <v>44165</v>
      </c>
      <c r="B384" s="2">
        <v>252.51</v>
      </c>
      <c r="C384" t="s">
        <v>782</v>
      </c>
      <c r="D384" s="8" t="s">
        <v>1007</v>
      </c>
    </row>
    <row r="385" spans="1:4" x14ac:dyDescent="0.35">
      <c r="A385" s="1">
        <v>44165</v>
      </c>
      <c r="B385" s="2">
        <v>478.89</v>
      </c>
      <c r="C385" t="s">
        <v>588</v>
      </c>
      <c r="D385" s="8" t="s">
        <v>1007</v>
      </c>
    </row>
    <row r="386" spans="1:4" x14ac:dyDescent="0.35">
      <c r="A386" s="1">
        <v>44165</v>
      </c>
      <c r="B386" s="2">
        <v>56669.48</v>
      </c>
      <c r="C386" t="s">
        <v>221</v>
      </c>
      <c r="D386" s="8" t="s">
        <v>1007</v>
      </c>
    </row>
    <row r="387" spans="1:4" x14ac:dyDescent="0.35">
      <c r="A387" s="1">
        <v>44165</v>
      </c>
      <c r="B387" s="2">
        <v>335</v>
      </c>
      <c r="C387" t="s">
        <v>534</v>
      </c>
      <c r="D387" s="8" t="s">
        <v>1007</v>
      </c>
    </row>
    <row r="388" spans="1:4" x14ac:dyDescent="0.35">
      <c r="A388" s="1">
        <v>44169</v>
      </c>
      <c r="B388" s="2">
        <v>525</v>
      </c>
      <c r="C388" t="s">
        <v>794</v>
      </c>
      <c r="D388" s="8" t="s">
        <v>1007</v>
      </c>
    </row>
    <row r="389" spans="1:4" x14ac:dyDescent="0.35">
      <c r="A389" s="1">
        <v>44169</v>
      </c>
      <c r="B389" s="2">
        <v>660</v>
      </c>
      <c r="C389" t="s">
        <v>964</v>
      </c>
      <c r="D389" s="8" t="s">
        <v>1007</v>
      </c>
    </row>
    <row r="390" spans="1:4" x14ac:dyDescent="0.35">
      <c r="A390" s="1">
        <v>44169</v>
      </c>
      <c r="B390" s="2">
        <v>1551.48</v>
      </c>
      <c r="C390" t="s">
        <v>397</v>
      </c>
      <c r="D390" s="8" t="s">
        <v>1007</v>
      </c>
    </row>
    <row r="391" spans="1:4" x14ac:dyDescent="0.35">
      <c r="A391" s="1">
        <v>44169</v>
      </c>
      <c r="B391" s="2">
        <v>2500</v>
      </c>
      <c r="C391" t="s">
        <v>716</v>
      </c>
      <c r="D391" s="8" t="s">
        <v>1007</v>
      </c>
    </row>
    <row r="392" spans="1:4" x14ac:dyDescent="0.35">
      <c r="A392" s="1">
        <v>44169</v>
      </c>
      <c r="B392" s="2">
        <v>218</v>
      </c>
      <c r="C392" t="s">
        <v>337</v>
      </c>
      <c r="D392" s="8" t="s">
        <v>1007</v>
      </c>
    </row>
    <row r="393" spans="1:4" x14ac:dyDescent="0.35">
      <c r="A393" s="1">
        <v>44169</v>
      </c>
      <c r="B393" s="2">
        <v>1810.54</v>
      </c>
      <c r="C393" t="s">
        <v>367</v>
      </c>
      <c r="D393" s="8" t="s">
        <v>1007</v>
      </c>
    </row>
    <row r="394" spans="1:4" x14ac:dyDescent="0.35">
      <c r="A394" s="1">
        <v>44169</v>
      </c>
      <c r="B394" s="2">
        <v>450</v>
      </c>
      <c r="C394" t="s">
        <v>559</v>
      </c>
      <c r="D394" s="8" t="s">
        <v>1007</v>
      </c>
    </row>
    <row r="395" spans="1:4" x14ac:dyDescent="0.35">
      <c r="A395" s="1">
        <v>44169</v>
      </c>
      <c r="B395" s="2">
        <v>911.8</v>
      </c>
      <c r="C395" t="s">
        <v>576</v>
      </c>
      <c r="D395" s="8" t="s">
        <v>1007</v>
      </c>
    </row>
    <row r="396" spans="1:4" x14ac:dyDescent="0.35">
      <c r="A396" s="1">
        <v>44169</v>
      </c>
      <c r="B396" s="2">
        <v>1424.8</v>
      </c>
      <c r="C396" t="s">
        <v>576</v>
      </c>
      <c r="D396" s="8" t="s">
        <v>1007</v>
      </c>
    </row>
    <row r="397" spans="1:4" x14ac:dyDescent="0.35">
      <c r="A397" s="1">
        <v>44169</v>
      </c>
      <c r="B397" s="2">
        <v>60.3</v>
      </c>
      <c r="C397" t="s">
        <v>576</v>
      </c>
      <c r="D397" s="8" t="s">
        <v>1007</v>
      </c>
    </row>
    <row r="398" spans="1:4" x14ac:dyDescent="0.35">
      <c r="A398" s="1">
        <v>44169</v>
      </c>
      <c r="B398" s="2">
        <v>73.569999999999993</v>
      </c>
      <c r="C398" t="s">
        <v>576</v>
      </c>
      <c r="D398" s="8" t="s">
        <v>1007</v>
      </c>
    </row>
    <row r="399" spans="1:4" x14ac:dyDescent="0.35">
      <c r="A399" s="1">
        <v>44169</v>
      </c>
      <c r="B399" s="2">
        <v>55.86</v>
      </c>
      <c r="C399" t="s">
        <v>314</v>
      </c>
      <c r="D399" s="8" t="s">
        <v>1007</v>
      </c>
    </row>
    <row r="400" spans="1:4" x14ac:dyDescent="0.35">
      <c r="A400" s="1">
        <v>44169</v>
      </c>
      <c r="B400" s="2">
        <v>750</v>
      </c>
      <c r="C400" t="s">
        <v>431</v>
      </c>
      <c r="D400" s="8" t="s">
        <v>1007</v>
      </c>
    </row>
    <row r="401" spans="1:4" x14ac:dyDescent="0.35">
      <c r="A401" s="1">
        <v>44175</v>
      </c>
      <c r="B401" s="2">
        <v>95.3</v>
      </c>
      <c r="C401" t="s">
        <v>892</v>
      </c>
      <c r="D401" s="8" t="s">
        <v>1007</v>
      </c>
    </row>
    <row r="402" spans="1:4" x14ac:dyDescent="0.35">
      <c r="A402" s="1">
        <v>44175</v>
      </c>
      <c r="B402" s="2">
        <v>110.01</v>
      </c>
      <c r="C402" t="s">
        <v>892</v>
      </c>
      <c r="D402" s="8" t="s">
        <v>1007</v>
      </c>
    </row>
    <row r="403" spans="1:4" x14ac:dyDescent="0.35">
      <c r="A403" s="1">
        <v>44175</v>
      </c>
      <c r="B403" s="2">
        <v>52.72</v>
      </c>
      <c r="C403" t="s">
        <v>892</v>
      </c>
      <c r="D403" s="8" t="s">
        <v>1007</v>
      </c>
    </row>
    <row r="404" spans="1:4" x14ac:dyDescent="0.35">
      <c r="A404" s="1">
        <v>44175</v>
      </c>
      <c r="B404" s="2">
        <v>13.1</v>
      </c>
      <c r="C404" t="s">
        <v>498</v>
      </c>
      <c r="D404" s="8" t="s">
        <v>1007</v>
      </c>
    </row>
    <row r="405" spans="1:4" x14ac:dyDescent="0.35">
      <c r="A405" s="1">
        <v>44179</v>
      </c>
      <c r="B405" s="2">
        <v>4453.34</v>
      </c>
      <c r="C405" t="s">
        <v>516</v>
      </c>
      <c r="D405" s="8" t="s">
        <v>1007</v>
      </c>
    </row>
    <row r="406" spans="1:4" x14ac:dyDescent="0.35">
      <c r="A406" s="1">
        <v>44179</v>
      </c>
      <c r="B406" s="2">
        <v>3308.96</v>
      </c>
      <c r="C406" t="s">
        <v>13</v>
      </c>
      <c r="D406" s="8" t="s">
        <v>1007</v>
      </c>
    </row>
    <row r="407" spans="1:4" x14ac:dyDescent="0.35">
      <c r="A407" s="1">
        <v>44179</v>
      </c>
      <c r="B407" s="2">
        <v>120</v>
      </c>
      <c r="C407" t="s">
        <v>13</v>
      </c>
      <c r="D407" s="8" t="s">
        <v>1007</v>
      </c>
    </row>
    <row r="408" spans="1:4" x14ac:dyDescent="0.35">
      <c r="A408" s="1">
        <v>44179</v>
      </c>
      <c r="B408" s="2">
        <v>81.08</v>
      </c>
      <c r="C408" t="s">
        <v>13</v>
      </c>
      <c r="D408" s="8" t="s">
        <v>1007</v>
      </c>
    </row>
    <row r="409" spans="1:4" x14ac:dyDescent="0.35">
      <c r="A409" s="1">
        <v>44179</v>
      </c>
      <c r="B409" s="2">
        <v>411.43</v>
      </c>
      <c r="C409" t="s">
        <v>13</v>
      </c>
      <c r="D409" s="8" t="s">
        <v>1007</v>
      </c>
    </row>
    <row r="410" spans="1:4" x14ac:dyDescent="0.35">
      <c r="A410" s="1">
        <v>44179</v>
      </c>
      <c r="B410" s="2">
        <v>12.14</v>
      </c>
      <c r="C410" t="s">
        <v>13</v>
      </c>
      <c r="D410" s="8" t="s">
        <v>1007</v>
      </c>
    </row>
    <row r="411" spans="1:4" x14ac:dyDescent="0.35">
      <c r="A411" s="1">
        <v>44179</v>
      </c>
      <c r="B411" s="2">
        <v>4871.5200000000004</v>
      </c>
      <c r="C411" t="s">
        <v>13</v>
      </c>
      <c r="D411" s="8" t="s">
        <v>1007</v>
      </c>
    </row>
    <row r="412" spans="1:4" x14ac:dyDescent="0.35">
      <c r="A412" s="1">
        <v>44179</v>
      </c>
      <c r="B412" s="2">
        <v>5882.57</v>
      </c>
      <c r="C412" t="s">
        <v>13</v>
      </c>
      <c r="D412" s="8" t="s">
        <v>1007</v>
      </c>
    </row>
    <row r="413" spans="1:4" x14ac:dyDescent="0.35">
      <c r="A413" s="1">
        <v>44179</v>
      </c>
      <c r="B413" s="2">
        <v>3161.67</v>
      </c>
      <c r="C413" t="s">
        <v>13</v>
      </c>
      <c r="D413" s="8" t="s">
        <v>1007</v>
      </c>
    </row>
    <row r="414" spans="1:4" x14ac:dyDescent="0.35">
      <c r="A414" s="1">
        <v>44179</v>
      </c>
      <c r="B414" s="2">
        <v>36.42</v>
      </c>
      <c r="C414" t="s">
        <v>13</v>
      </c>
      <c r="D414" s="8" t="s">
        <v>1007</v>
      </c>
    </row>
    <row r="415" spans="1:4" x14ac:dyDescent="0.35">
      <c r="A415" s="1">
        <v>44179</v>
      </c>
      <c r="B415" s="2">
        <v>467.25</v>
      </c>
      <c r="C415" t="s">
        <v>13</v>
      </c>
      <c r="D415" s="8" t="s">
        <v>1007</v>
      </c>
    </row>
    <row r="416" spans="1:4" x14ac:dyDescent="0.35">
      <c r="A416" s="1">
        <v>44179</v>
      </c>
      <c r="B416" s="2">
        <v>66.760000000000005</v>
      </c>
      <c r="C416" t="s">
        <v>13</v>
      </c>
      <c r="D416" s="8" t="s">
        <v>1007</v>
      </c>
    </row>
    <row r="417" spans="1:4" x14ac:dyDescent="0.35">
      <c r="A417" s="1">
        <v>44179</v>
      </c>
      <c r="B417" s="2">
        <v>3107.38</v>
      </c>
      <c r="C417" t="s">
        <v>13</v>
      </c>
      <c r="D417" s="8" t="s">
        <v>1007</v>
      </c>
    </row>
    <row r="418" spans="1:4" x14ac:dyDescent="0.35">
      <c r="A418" s="1">
        <v>44179</v>
      </c>
      <c r="B418" s="2">
        <v>5471.5</v>
      </c>
      <c r="C418" t="s">
        <v>13</v>
      </c>
      <c r="D418" s="8" t="s">
        <v>1007</v>
      </c>
    </row>
    <row r="419" spans="1:4" x14ac:dyDescent="0.35">
      <c r="A419" s="1">
        <v>44179</v>
      </c>
      <c r="B419" s="2">
        <v>4765.09</v>
      </c>
      <c r="C419" t="s">
        <v>13</v>
      </c>
      <c r="D419" s="8" t="s">
        <v>1007</v>
      </c>
    </row>
    <row r="420" spans="1:4" x14ac:dyDescent="0.35">
      <c r="A420" s="1">
        <v>44179</v>
      </c>
      <c r="B420" s="2">
        <v>608.34</v>
      </c>
      <c r="C420" t="s">
        <v>13</v>
      </c>
      <c r="D420" s="8" t="s">
        <v>1007</v>
      </c>
    </row>
    <row r="421" spans="1:4" x14ac:dyDescent="0.35">
      <c r="A421" s="1">
        <v>44179</v>
      </c>
      <c r="B421" s="2">
        <v>31.48</v>
      </c>
      <c r="C421" t="s">
        <v>13</v>
      </c>
      <c r="D421" s="8" t="s">
        <v>1007</v>
      </c>
    </row>
    <row r="422" spans="1:4" x14ac:dyDescent="0.35">
      <c r="A422" s="1">
        <v>44179</v>
      </c>
      <c r="B422" s="2">
        <v>566.66999999999996</v>
      </c>
      <c r="C422" t="s">
        <v>13</v>
      </c>
      <c r="D422" s="8" t="s">
        <v>1007</v>
      </c>
    </row>
    <row r="423" spans="1:4" x14ac:dyDescent="0.35">
      <c r="A423" s="1">
        <v>44179</v>
      </c>
      <c r="B423" s="2">
        <v>543.87</v>
      </c>
      <c r="C423" t="s">
        <v>13</v>
      </c>
      <c r="D423" s="8" t="s">
        <v>1007</v>
      </c>
    </row>
    <row r="424" spans="1:4" x14ac:dyDescent="0.35">
      <c r="A424" s="1">
        <v>44179</v>
      </c>
      <c r="B424" s="2">
        <v>25.17</v>
      </c>
      <c r="C424" t="s">
        <v>13</v>
      </c>
      <c r="D424" s="8" t="s">
        <v>1007</v>
      </c>
    </row>
    <row r="425" spans="1:4" x14ac:dyDescent="0.35">
      <c r="A425" s="1">
        <v>44179</v>
      </c>
      <c r="B425" s="2">
        <v>5334.02</v>
      </c>
      <c r="C425" t="s">
        <v>13</v>
      </c>
      <c r="D425" s="8" t="s">
        <v>1007</v>
      </c>
    </row>
    <row r="426" spans="1:4" x14ac:dyDescent="0.35">
      <c r="A426" s="1">
        <v>44179</v>
      </c>
      <c r="B426" s="2">
        <v>1328.32</v>
      </c>
      <c r="C426" t="s">
        <v>13</v>
      </c>
      <c r="D426" s="8" t="s">
        <v>1007</v>
      </c>
    </row>
    <row r="427" spans="1:4" x14ac:dyDescent="0.35">
      <c r="A427" s="1">
        <v>44179</v>
      </c>
      <c r="B427" s="2">
        <v>3247.12</v>
      </c>
      <c r="C427" t="s">
        <v>13</v>
      </c>
      <c r="D427" s="8" t="s">
        <v>1007</v>
      </c>
    </row>
    <row r="428" spans="1:4" x14ac:dyDescent="0.35">
      <c r="A428" s="1">
        <v>44179</v>
      </c>
      <c r="B428" s="2">
        <v>45.97</v>
      </c>
      <c r="C428" t="s">
        <v>13</v>
      </c>
      <c r="D428" s="8" t="s">
        <v>1007</v>
      </c>
    </row>
    <row r="429" spans="1:4" x14ac:dyDescent="0.35">
      <c r="A429" s="1">
        <v>44179</v>
      </c>
      <c r="B429" s="2">
        <v>7914.65</v>
      </c>
      <c r="C429" t="s">
        <v>13</v>
      </c>
      <c r="D429" s="8" t="s">
        <v>1007</v>
      </c>
    </row>
    <row r="430" spans="1:4" x14ac:dyDescent="0.35">
      <c r="A430" s="1">
        <v>44179</v>
      </c>
      <c r="B430" s="2">
        <v>445.58</v>
      </c>
      <c r="C430" t="s">
        <v>13</v>
      </c>
      <c r="D430" s="8" t="s">
        <v>1007</v>
      </c>
    </row>
    <row r="431" spans="1:4" x14ac:dyDescent="0.35">
      <c r="A431" s="1">
        <v>44179</v>
      </c>
      <c r="B431" s="2">
        <v>930.96</v>
      </c>
      <c r="C431" t="s">
        <v>13</v>
      </c>
      <c r="D431" s="8" t="s">
        <v>1007</v>
      </c>
    </row>
    <row r="432" spans="1:4" x14ac:dyDescent="0.35">
      <c r="A432" s="1">
        <v>44179</v>
      </c>
      <c r="B432" s="2">
        <v>5892.38</v>
      </c>
      <c r="C432" t="s">
        <v>13</v>
      </c>
      <c r="D432" s="8" t="s">
        <v>1007</v>
      </c>
    </row>
    <row r="433" spans="1:4" x14ac:dyDescent="0.35">
      <c r="A433" s="1">
        <v>44179</v>
      </c>
      <c r="B433" s="2">
        <v>2484.12</v>
      </c>
      <c r="C433" t="s">
        <v>13</v>
      </c>
      <c r="D433" s="8" t="s">
        <v>1007</v>
      </c>
    </row>
    <row r="434" spans="1:4" x14ac:dyDescent="0.35">
      <c r="A434" s="1">
        <v>44179</v>
      </c>
      <c r="B434" s="2">
        <v>93.73</v>
      </c>
      <c r="C434" t="s">
        <v>13</v>
      </c>
      <c r="D434" s="8" t="s">
        <v>1007</v>
      </c>
    </row>
    <row r="435" spans="1:4" x14ac:dyDescent="0.35">
      <c r="A435" s="1">
        <v>44179</v>
      </c>
      <c r="B435" s="2">
        <v>243.97</v>
      </c>
      <c r="C435" t="s">
        <v>13</v>
      </c>
      <c r="D435" s="8" t="s">
        <v>1007</v>
      </c>
    </row>
    <row r="436" spans="1:4" x14ac:dyDescent="0.35">
      <c r="A436" s="1">
        <v>44179</v>
      </c>
      <c r="B436" s="2">
        <v>165.27</v>
      </c>
      <c r="C436" t="s">
        <v>13</v>
      </c>
      <c r="D436" s="8" t="s">
        <v>1007</v>
      </c>
    </row>
    <row r="437" spans="1:4" x14ac:dyDescent="0.35">
      <c r="A437" s="1">
        <v>44179</v>
      </c>
      <c r="B437" s="2">
        <v>16790.62</v>
      </c>
      <c r="C437" t="s">
        <v>13</v>
      </c>
      <c r="D437" s="8" t="s">
        <v>1007</v>
      </c>
    </row>
    <row r="438" spans="1:4" x14ac:dyDescent="0.35">
      <c r="A438" s="1">
        <v>44179</v>
      </c>
      <c r="B438" s="2">
        <v>3948.84</v>
      </c>
      <c r="C438" t="s">
        <v>13</v>
      </c>
      <c r="D438" s="8" t="s">
        <v>1007</v>
      </c>
    </row>
    <row r="439" spans="1:4" x14ac:dyDescent="0.35">
      <c r="A439" s="1">
        <v>44181</v>
      </c>
      <c r="B439" s="2">
        <v>250.16</v>
      </c>
      <c r="C439" t="s">
        <v>265</v>
      </c>
      <c r="D439" s="8" t="s">
        <v>1007</v>
      </c>
    </row>
    <row r="440" spans="1:4" x14ac:dyDescent="0.35">
      <c r="A440" s="1">
        <v>44182</v>
      </c>
      <c r="B440" s="2">
        <v>45.22</v>
      </c>
      <c r="C440" t="s">
        <v>265</v>
      </c>
      <c r="D440" s="8" t="s">
        <v>1007</v>
      </c>
    </row>
    <row r="441" spans="1:4" x14ac:dyDescent="0.35">
      <c r="A441" s="1">
        <v>44182</v>
      </c>
      <c r="B441" s="2">
        <v>63.23</v>
      </c>
      <c r="C441" t="s">
        <v>617</v>
      </c>
      <c r="D441" s="8" t="s">
        <v>1007</v>
      </c>
    </row>
    <row r="442" spans="1:4" x14ac:dyDescent="0.35">
      <c r="A442" s="1">
        <v>44182</v>
      </c>
      <c r="B442" s="2">
        <v>129.6</v>
      </c>
      <c r="C442" t="s">
        <v>617</v>
      </c>
      <c r="D442" s="8" t="s">
        <v>1007</v>
      </c>
    </row>
    <row r="443" spans="1:4" x14ac:dyDescent="0.35">
      <c r="A443" s="1">
        <v>44182</v>
      </c>
      <c r="B443" s="2">
        <v>101.64</v>
      </c>
      <c r="C443" t="s">
        <v>892</v>
      </c>
      <c r="D443" s="8" t="s">
        <v>1007</v>
      </c>
    </row>
    <row r="444" spans="1:4" x14ac:dyDescent="0.35">
      <c r="A444" s="1">
        <v>44182</v>
      </c>
      <c r="B444" s="2">
        <v>56.5</v>
      </c>
      <c r="C444" t="s">
        <v>617</v>
      </c>
      <c r="D444" s="8" t="s">
        <v>1007</v>
      </c>
    </row>
    <row r="445" spans="1:4" x14ac:dyDescent="0.35">
      <c r="A445" s="1">
        <v>44182</v>
      </c>
      <c r="B445" s="2">
        <v>138.26</v>
      </c>
      <c r="C445" t="s">
        <v>617</v>
      </c>
      <c r="D445" s="8" t="s">
        <v>1007</v>
      </c>
    </row>
    <row r="446" spans="1:4" x14ac:dyDescent="0.35">
      <c r="A446" s="1">
        <v>44182</v>
      </c>
      <c r="B446" s="2">
        <v>529.04999999999995</v>
      </c>
      <c r="C446" t="s">
        <v>617</v>
      </c>
      <c r="D446" s="8" t="s">
        <v>1007</v>
      </c>
    </row>
    <row r="447" spans="1:4" x14ac:dyDescent="0.35">
      <c r="A447" s="1">
        <v>44182</v>
      </c>
      <c r="B447" s="2">
        <v>978.49</v>
      </c>
      <c r="C447" t="s">
        <v>617</v>
      </c>
      <c r="D447" s="8" t="s">
        <v>1007</v>
      </c>
    </row>
    <row r="448" spans="1:4" x14ac:dyDescent="0.35">
      <c r="A448" s="1">
        <v>44183</v>
      </c>
      <c r="B448" s="2">
        <v>3974.87</v>
      </c>
      <c r="C448" t="s">
        <v>519</v>
      </c>
      <c r="D448" s="8" t="s">
        <v>1007</v>
      </c>
    </row>
    <row r="449" spans="1:4" x14ac:dyDescent="0.35">
      <c r="A449" s="1">
        <v>44188</v>
      </c>
      <c r="B449" s="2">
        <v>88</v>
      </c>
      <c r="C449" t="s">
        <v>964</v>
      </c>
      <c r="D449" s="8" t="s">
        <v>1007</v>
      </c>
    </row>
    <row r="450" spans="1:4" x14ac:dyDescent="0.35">
      <c r="A450" s="1">
        <v>44201</v>
      </c>
      <c r="B450" s="2">
        <v>10481.4</v>
      </c>
      <c r="C450" t="s">
        <v>230</v>
      </c>
      <c r="D450" s="8" t="s">
        <v>1007</v>
      </c>
    </row>
    <row r="451" spans="1:4" x14ac:dyDescent="0.35">
      <c r="A451" s="1">
        <v>44201</v>
      </c>
      <c r="B451" s="2">
        <v>110</v>
      </c>
      <c r="C451" t="s">
        <v>846</v>
      </c>
      <c r="D451" s="8" t="s">
        <v>1007</v>
      </c>
    </row>
    <row r="452" spans="1:4" x14ac:dyDescent="0.35">
      <c r="A452" s="1">
        <v>44201</v>
      </c>
      <c r="B452" s="2">
        <v>737.87</v>
      </c>
      <c r="C452" t="s">
        <v>773</v>
      </c>
      <c r="D452" s="8" t="s">
        <v>1007</v>
      </c>
    </row>
    <row r="453" spans="1:4" x14ac:dyDescent="0.35">
      <c r="A453" s="1">
        <v>44201</v>
      </c>
      <c r="B453" s="2">
        <v>213</v>
      </c>
      <c r="C453" t="s">
        <v>328</v>
      </c>
      <c r="D453" s="8" t="s">
        <v>1007</v>
      </c>
    </row>
    <row r="454" spans="1:4" x14ac:dyDescent="0.35">
      <c r="A454" s="1">
        <v>44201</v>
      </c>
      <c r="B454" s="2">
        <v>1150</v>
      </c>
      <c r="C454" t="s">
        <v>397</v>
      </c>
      <c r="D454" s="8" t="s">
        <v>1007</v>
      </c>
    </row>
    <row r="455" spans="1:4" x14ac:dyDescent="0.35">
      <c r="A455" s="1">
        <v>44201</v>
      </c>
      <c r="B455" s="2">
        <v>180</v>
      </c>
      <c r="C455" t="s">
        <v>767</v>
      </c>
      <c r="D455" s="8" t="s">
        <v>1007</v>
      </c>
    </row>
    <row r="456" spans="1:4" x14ac:dyDescent="0.35">
      <c r="A456" s="1">
        <v>44201</v>
      </c>
      <c r="B456" s="2">
        <v>302</v>
      </c>
      <c r="C456" t="s">
        <v>484</v>
      </c>
      <c r="D456" s="8" t="s">
        <v>1007</v>
      </c>
    </row>
    <row r="457" spans="1:4" x14ac:dyDescent="0.35">
      <c r="A457" s="1">
        <v>44201</v>
      </c>
      <c r="B457" s="2">
        <v>385</v>
      </c>
      <c r="C457" t="s">
        <v>849</v>
      </c>
      <c r="D457" s="8" t="s">
        <v>1007</v>
      </c>
    </row>
    <row r="458" spans="1:4" x14ac:dyDescent="0.35">
      <c r="A458" s="1">
        <v>44201</v>
      </c>
      <c r="B458" s="2">
        <v>21.2</v>
      </c>
      <c r="C458" t="s">
        <v>864</v>
      </c>
      <c r="D458" s="8" t="s">
        <v>1007</v>
      </c>
    </row>
    <row r="459" spans="1:4" x14ac:dyDescent="0.35">
      <c r="A459" s="1">
        <v>44201</v>
      </c>
      <c r="B459" s="2">
        <v>25.2</v>
      </c>
      <c r="C459" t="s">
        <v>864</v>
      </c>
      <c r="D459" s="8" t="s">
        <v>1007</v>
      </c>
    </row>
    <row r="460" spans="1:4" x14ac:dyDescent="0.35">
      <c r="A460" s="1">
        <v>44201</v>
      </c>
      <c r="B460" s="2">
        <v>1274</v>
      </c>
      <c r="C460" t="s">
        <v>864</v>
      </c>
      <c r="D460" s="8" t="s">
        <v>1007</v>
      </c>
    </row>
    <row r="461" spans="1:4" x14ac:dyDescent="0.35">
      <c r="A461" s="1">
        <v>44201</v>
      </c>
      <c r="B461" s="2">
        <v>219</v>
      </c>
      <c r="C461" t="s">
        <v>394</v>
      </c>
      <c r="D461" s="8" t="s">
        <v>1007</v>
      </c>
    </row>
    <row r="462" spans="1:4" x14ac:dyDescent="0.35">
      <c r="A462" s="1">
        <v>44201</v>
      </c>
      <c r="B462" s="2">
        <v>6600</v>
      </c>
      <c r="C462" t="s">
        <v>367</v>
      </c>
      <c r="D462" s="8" t="s">
        <v>1007</v>
      </c>
    </row>
    <row r="463" spans="1:4" x14ac:dyDescent="0.35">
      <c r="A463" s="1">
        <v>44201</v>
      </c>
      <c r="B463" s="2">
        <v>1100</v>
      </c>
      <c r="C463" t="s">
        <v>849</v>
      </c>
      <c r="D463" s="8" t="s">
        <v>1007</v>
      </c>
    </row>
    <row r="464" spans="1:4" x14ac:dyDescent="0.35">
      <c r="A464" s="1">
        <v>44201</v>
      </c>
      <c r="B464" s="2">
        <v>1155</v>
      </c>
      <c r="C464" t="s">
        <v>849</v>
      </c>
      <c r="D464" s="8" t="s">
        <v>1007</v>
      </c>
    </row>
    <row r="465" spans="1:4" x14ac:dyDescent="0.35">
      <c r="A465" s="1">
        <v>44201</v>
      </c>
      <c r="B465" s="2">
        <v>556.5</v>
      </c>
      <c r="C465" t="s">
        <v>569</v>
      </c>
      <c r="D465" s="8" t="s">
        <v>1007</v>
      </c>
    </row>
    <row r="466" spans="1:4" x14ac:dyDescent="0.35">
      <c r="A466" s="1">
        <v>44201</v>
      </c>
      <c r="B466" s="2">
        <v>60</v>
      </c>
      <c r="C466" t="s">
        <v>569</v>
      </c>
      <c r="D466" s="8" t="s">
        <v>1007</v>
      </c>
    </row>
    <row r="467" spans="1:4" x14ac:dyDescent="0.35">
      <c r="A467" s="1">
        <v>44201</v>
      </c>
      <c r="B467" s="2">
        <v>478.89</v>
      </c>
      <c r="C467" t="s">
        <v>588</v>
      </c>
      <c r="D467" s="8" t="s">
        <v>1007</v>
      </c>
    </row>
    <row r="468" spans="1:4" x14ac:dyDescent="0.35">
      <c r="A468" s="1">
        <v>44201</v>
      </c>
      <c r="B468" s="2">
        <v>562.59</v>
      </c>
      <c r="C468" t="s">
        <v>472</v>
      </c>
      <c r="D468" s="8" t="s">
        <v>1007</v>
      </c>
    </row>
    <row r="469" spans="1:4" x14ac:dyDescent="0.35">
      <c r="A469" s="1">
        <v>44219</v>
      </c>
      <c r="B469" s="2">
        <v>60.3</v>
      </c>
      <c r="C469" t="s">
        <v>576</v>
      </c>
      <c r="D469" s="8" t="s">
        <v>1007</v>
      </c>
    </row>
    <row r="470" spans="1:4" x14ac:dyDescent="0.35">
      <c r="A470" s="1">
        <v>44222</v>
      </c>
      <c r="B470" s="2">
        <v>639</v>
      </c>
      <c r="C470" t="s">
        <v>773</v>
      </c>
      <c r="D470" s="8" t="s">
        <v>1007</v>
      </c>
    </row>
    <row r="471" spans="1:4" x14ac:dyDescent="0.35">
      <c r="A471" s="1">
        <v>44228</v>
      </c>
      <c r="B471" s="2">
        <v>478.89</v>
      </c>
      <c r="C471" t="s">
        <v>588</v>
      </c>
      <c r="D471" s="8" t="s">
        <v>1007</v>
      </c>
    </row>
    <row r="472" spans="1:4" x14ac:dyDescent="0.35">
      <c r="A472" s="1"/>
      <c r="D472" s="8"/>
    </row>
    <row r="473" spans="1:4" x14ac:dyDescent="0.35">
      <c r="A473" s="1"/>
      <c r="B473" s="2">
        <v>1148977.8500000001</v>
      </c>
      <c r="D473" s="8"/>
    </row>
    <row r="474" spans="1:4" x14ac:dyDescent="0.35">
      <c r="A474" s="1"/>
      <c r="D474" s="8"/>
    </row>
    <row r="475" spans="1:4" x14ac:dyDescent="0.35">
      <c r="A475" s="1"/>
      <c r="D475" s="8"/>
    </row>
    <row r="476" spans="1:4" x14ac:dyDescent="0.35">
      <c r="A476" s="1"/>
      <c r="D476" s="8"/>
    </row>
    <row r="477" spans="1:4" x14ac:dyDescent="0.35">
      <c r="A477" s="1"/>
      <c r="D477" s="8"/>
    </row>
    <row r="478" spans="1:4" x14ac:dyDescent="0.35">
      <c r="A478" s="1"/>
      <c r="D478" s="8"/>
    </row>
    <row r="479" spans="1:4" x14ac:dyDescent="0.35">
      <c r="A479" s="1"/>
      <c r="D479" s="8"/>
    </row>
    <row r="480" spans="1:4" x14ac:dyDescent="0.35">
      <c r="A480" s="1"/>
      <c r="D480" s="8"/>
    </row>
    <row r="481" spans="1:4" x14ac:dyDescent="0.35">
      <c r="A481" s="1"/>
      <c r="D481" s="8"/>
    </row>
    <row r="482" spans="1:4" x14ac:dyDescent="0.35">
      <c r="A482" s="1"/>
      <c r="D482" s="8"/>
    </row>
    <row r="483" spans="1:4" x14ac:dyDescent="0.35">
      <c r="A483" s="1"/>
      <c r="D483" s="8"/>
    </row>
    <row r="484" spans="1:4" x14ac:dyDescent="0.35">
      <c r="A484" s="1"/>
      <c r="D484" s="8"/>
    </row>
    <row r="485" spans="1:4" x14ac:dyDescent="0.35">
      <c r="A485" s="1"/>
      <c r="D485" s="8"/>
    </row>
    <row r="486" spans="1:4" x14ac:dyDescent="0.35">
      <c r="A486" s="1"/>
      <c r="D486" s="8"/>
    </row>
    <row r="487" spans="1:4" x14ac:dyDescent="0.35">
      <c r="A487" s="1"/>
      <c r="D487" s="8"/>
    </row>
    <row r="488" spans="1:4" x14ac:dyDescent="0.35">
      <c r="A488" s="1"/>
      <c r="D488" s="8"/>
    </row>
    <row r="489" spans="1:4" x14ac:dyDescent="0.35">
      <c r="A489" s="1"/>
      <c r="D489" s="8"/>
    </row>
    <row r="490" spans="1:4" x14ac:dyDescent="0.35">
      <c r="A490" s="1"/>
      <c r="D490" s="8"/>
    </row>
    <row r="491" spans="1:4" x14ac:dyDescent="0.35">
      <c r="A491" s="1"/>
      <c r="D491" s="8"/>
    </row>
    <row r="492" spans="1:4" x14ac:dyDescent="0.35">
      <c r="A492" s="1"/>
      <c r="D492" s="8"/>
    </row>
    <row r="493" spans="1:4" x14ac:dyDescent="0.35">
      <c r="A493" s="1"/>
      <c r="D493" s="8"/>
    </row>
    <row r="494" spans="1:4" x14ac:dyDescent="0.35">
      <c r="A494" s="1"/>
      <c r="D494" s="8"/>
    </row>
    <row r="495" spans="1:4" x14ac:dyDescent="0.35">
      <c r="A495" s="1"/>
      <c r="D495" s="8"/>
    </row>
    <row r="496" spans="1:4" x14ac:dyDescent="0.35">
      <c r="A496" s="1"/>
      <c r="D496" s="8"/>
    </row>
    <row r="497" spans="1:4" x14ac:dyDescent="0.35">
      <c r="A497" s="1"/>
      <c r="D497" s="8"/>
    </row>
    <row r="498" spans="1:4" x14ac:dyDescent="0.35">
      <c r="A498" s="1"/>
      <c r="D498" s="8"/>
    </row>
    <row r="499" spans="1:4" x14ac:dyDescent="0.35">
      <c r="A499" s="1"/>
      <c r="D499" s="8"/>
    </row>
    <row r="500" spans="1:4" x14ac:dyDescent="0.35">
      <c r="A500" s="1"/>
      <c r="D500" s="8"/>
    </row>
    <row r="501" spans="1:4" x14ac:dyDescent="0.35">
      <c r="A501" s="1"/>
      <c r="D501" s="8"/>
    </row>
    <row r="502" spans="1:4" x14ac:dyDescent="0.35">
      <c r="A502" s="1"/>
      <c r="D502" s="8"/>
    </row>
    <row r="503" spans="1:4" x14ac:dyDescent="0.35">
      <c r="A503" s="1"/>
      <c r="D503" s="8"/>
    </row>
    <row r="504" spans="1:4" x14ac:dyDescent="0.35">
      <c r="A504" s="1"/>
      <c r="D504" s="8"/>
    </row>
    <row r="505" spans="1:4" x14ac:dyDescent="0.35">
      <c r="A505" s="1"/>
      <c r="D505" s="8"/>
    </row>
    <row r="506" spans="1:4" x14ac:dyDescent="0.35">
      <c r="A506" s="1"/>
      <c r="D506" s="8"/>
    </row>
    <row r="507" spans="1:4" x14ac:dyDescent="0.35">
      <c r="A507" s="1"/>
      <c r="D507" s="8"/>
    </row>
    <row r="508" spans="1:4" x14ac:dyDescent="0.35">
      <c r="A508" s="1"/>
      <c r="D508" s="8"/>
    </row>
    <row r="509" spans="1:4" x14ac:dyDescent="0.35">
      <c r="A509" s="1"/>
      <c r="D509" s="8"/>
    </row>
    <row r="510" spans="1:4" x14ac:dyDescent="0.35">
      <c r="A510" s="1"/>
      <c r="D510" s="8"/>
    </row>
    <row r="511" spans="1:4" x14ac:dyDescent="0.35">
      <c r="A511" s="1"/>
      <c r="D511" s="8"/>
    </row>
    <row r="512" spans="1:4" x14ac:dyDescent="0.35">
      <c r="A512" s="1"/>
      <c r="D512" s="8"/>
    </row>
    <row r="513" spans="1:4" x14ac:dyDescent="0.35">
      <c r="A513" s="1"/>
      <c r="D513" s="8"/>
    </row>
    <row r="514" spans="1:4" x14ac:dyDescent="0.35">
      <c r="A514" s="1"/>
      <c r="D514" s="8"/>
    </row>
    <row r="515" spans="1:4" x14ac:dyDescent="0.35">
      <c r="A515" s="1"/>
      <c r="D515" s="8"/>
    </row>
    <row r="516" spans="1:4" x14ac:dyDescent="0.35">
      <c r="A516" s="1"/>
      <c r="D516" s="8"/>
    </row>
    <row r="517" spans="1:4" x14ac:dyDescent="0.35">
      <c r="A517" s="1"/>
      <c r="D517" s="8"/>
    </row>
    <row r="518" spans="1:4" x14ac:dyDescent="0.35">
      <c r="A518" s="1"/>
      <c r="D518" s="8"/>
    </row>
    <row r="519" spans="1:4" x14ac:dyDescent="0.35">
      <c r="A519" s="1"/>
      <c r="D519" s="8"/>
    </row>
    <row r="520" spans="1:4" x14ac:dyDescent="0.35">
      <c r="A520" s="1"/>
      <c r="D520" s="8"/>
    </row>
    <row r="521" spans="1:4" x14ac:dyDescent="0.35">
      <c r="A521" s="1"/>
      <c r="D521" s="8"/>
    </row>
    <row r="522" spans="1:4" x14ac:dyDescent="0.35">
      <c r="A522" s="1"/>
      <c r="D522" s="8"/>
    </row>
    <row r="523" spans="1:4" x14ac:dyDescent="0.35">
      <c r="A523" s="1"/>
      <c r="D523" s="8"/>
    </row>
    <row r="524" spans="1:4" x14ac:dyDescent="0.35">
      <c r="A524" s="1"/>
      <c r="D524" s="8"/>
    </row>
    <row r="525" spans="1:4" x14ac:dyDescent="0.35">
      <c r="A525" s="1"/>
      <c r="D525" s="8"/>
    </row>
    <row r="526" spans="1:4" x14ac:dyDescent="0.35">
      <c r="A526" s="1"/>
      <c r="D526" s="8"/>
    </row>
    <row r="527" spans="1:4" x14ac:dyDescent="0.35">
      <c r="A527" s="1"/>
      <c r="D527" s="8"/>
    </row>
    <row r="528" spans="1:4" x14ac:dyDescent="0.35">
      <c r="A528" s="1"/>
      <c r="D528" s="8"/>
    </row>
    <row r="529" spans="1:4" x14ac:dyDescent="0.35">
      <c r="A529" s="1"/>
      <c r="D529" s="8"/>
    </row>
    <row r="530" spans="1:4" x14ac:dyDescent="0.35">
      <c r="A530" s="1"/>
      <c r="D530" s="8"/>
    </row>
    <row r="531" spans="1:4" x14ac:dyDescent="0.35">
      <c r="A531" s="1"/>
      <c r="D531" s="8"/>
    </row>
    <row r="532" spans="1:4" x14ac:dyDescent="0.35">
      <c r="A532" s="1"/>
      <c r="D532" s="8"/>
    </row>
    <row r="533" spans="1:4" x14ac:dyDescent="0.35">
      <c r="A533" s="1"/>
      <c r="D533" s="8"/>
    </row>
    <row r="534" spans="1:4" x14ac:dyDescent="0.35">
      <c r="A534" s="1"/>
      <c r="D534" s="8"/>
    </row>
    <row r="535" spans="1:4" x14ac:dyDescent="0.35">
      <c r="A535" s="1"/>
      <c r="D535" s="8"/>
    </row>
    <row r="536" spans="1:4" x14ac:dyDescent="0.35">
      <c r="A536" s="1"/>
      <c r="D536" s="8"/>
    </row>
    <row r="537" spans="1:4" x14ac:dyDescent="0.35">
      <c r="A537" s="1"/>
      <c r="D537" s="8"/>
    </row>
    <row r="538" spans="1:4" x14ac:dyDescent="0.35">
      <c r="A538" s="1"/>
      <c r="D538" s="8"/>
    </row>
    <row r="539" spans="1:4" x14ac:dyDescent="0.35">
      <c r="A539" s="1"/>
      <c r="D539" s="8"/>
    </row>
    <row r="540" spans="1:4" x14ac:dyDescent="0.35">
      <c r="A540" s="1"/>
      <c r="D540" s="8"/>
    </row>
    <row r="541" spans="1:4" x14ac:dyDescent="0.35">
      <c r="A541" s="1"/>
      <c r="D541" s="8"/>
    </row>
    <row r="542" spans="1:4" x14ac:dyDescent="0.35">
      <c r="A542" s="1"/>
      <c r="D542" s="8"/>
    </row>
    <row r="543" spans="1:4" x14ac:dyDescent="0.35">
      <c r="A543" s="1"/>
      <c r="D543" s="8"/>
    </row>
    <row r="544" spans="1:4" x14ac:dyDescent="0.35">
      <c r="A544" s="1"/>
      <c r="D544" s="8"/>
    </row>
    <row r="545" spans="1:4" x14ac:dyDescent="0.35">
      <c r="A545" s="1"/>
      <c r="D545" s="8"/>
    </row>
    <row r="546" spans="1:4" x14ac:dyDescent="0.35">
      <c r="A546" s="1"/>
      <c r="D546" s="8"/>
    </row>
    <row r="547" spans="1:4" x14ac:dyDescent="0.35">
      <c r="A547" s="1"/>
      <c r="D547" s="8"/>
    </row>
    <row r="548" spans="1:4" x14ac:dyDescent="0.35">
      <c r="A548" s="1"/>
      <c r="D548" s="8"/>
    </row>
    <row r="549" spans="1:4" x14ac:dyDescent="0.35">
      <c r="A549" s="1"/>
      <c r="D549" s="8"/>
    </row>
    <row r="550" spans="1:4" x14ac:dyDescent="0.35">
      <c r="A550" s="1"/>
      <c r="D550" s="8"/>
    </row>
    <row r="551" spans="1:4" x14ac:dyDescent="0.35">
      <c r="A551" s="1"/>
      <c r="D551" s="8"/>
    </row>
    <row r="552" spans="1:4" x14ac:dyDescent="0.35">
      <c r="A552" s="1"/>
      <c r="D552" s="8"/>
    </row>
    <row r="553" spans="1:4" x14ac:dyDescent="0.35">
      <c r="A553" s="1"/>
      <c r="D553" s="8"/>
    </row>
    <row r="554" spans="1:4" x14ac:dyDescent="0.35">
      <c r="A554" s="1"/>
      <c r="D554" s="8"/>
    </row>
    <row r="555" spans="1:4" x14ac:dyDescent="0.35">
      <c r="A555" s="1"/>
      <c r="D555" s="8"/>
    </row>
    <row r="556" spans="1:4" x14ac:dyDescent="0.35">
      <c r="A556" s="1"/>
      <c r="D556" s="8"/>
    </row>
    <row r="557" spans="1:4" x14ac:dyDescent="0.35">
      <c r="A557" s="1"/>
      <c r="D557" s="8"/>
    </row>
    <row r="558" spans="1:4" x14ac:dyDescent="0.35">
      <c r="A558" s="1"/>
      <c r="D558" s="8"/>
    </row>
    <row r="559" spans="1:4" x14ac:dyDescent="0.35">
      <c r="A559" s="1"/>
      <c r="D559" s="8"/>
    </row>
    <row r="560" spans="1:4" x14ac:dyDescent="0.35">
      <c r="A560" s="1"/>
      <c r="D560" s="8"/>
    </row>
    <row r="561" spans="1:4" x14ac:dyDescent="0.35">
      <c r="A561" s="1"/>
      <c r="D561" s="8"/>
    </row>
    <row r="562" spans="1:4" x14ac:dyDescent="0.35">
      <c r="A562" s="1"/>
      <c r="D562" s="8"/>
    </row>
    <row r="563" spans="1:4" x14ac:dyDescent="0.35">
      <c r="A563" s="1"/>
      <c r="D563" s="8"/>
    </row>
    <row r="564" spans="1:4" x14ac:dyDescent="0.35">
      <c r="A564" s="1"/>
      <c r="D564" s="8"/>
    </row>
    <row r="565" spans="1:4" x14ac:dyDescent="0.35">
      <c r="A565" s="1"/>
      <c r="D565" s="8"/>
    </row>
    <row r="566" spans="1:4" x14ac:dyDescent="0.35">
      <c r="A566" s="1"/>
      <c r="D566" s="8"/>
    </row>
    <row r="567" spans="1:4" x14ac:dyDescent="0.35">
      <c r="A567" s="1"/>
      <c r="D567" s="8"/>
    </row>
    <row r="568" spans="1:4" x14ac:dyDescent="0.35">
      <c r="A568" s="1"/>
      <c r="D568" s="8"/>
    </row>
    <row r="569" spans="1:4" x14ac:dyDescent="0.35">
      <c r="A569" s="1"/>
      <c r="D569" s="8"/>
    </row>
    <row r="570" spans="1:4" x14ac:dyDescent="0.35">
      <c r="A570" s="1"/>
      <c r="D570" s="8"/>
    </row>
    <row r="571" spans="1:4" x14ac:dyDescent="0.35">
      <c r="A571" s="1"/>
      <c r="D571" s="8"/>
    </row>
    <row r="572" spans="1:4" x14ac:dyDescent="0.35">
      <c r="A572" s="1"/>
      <c r="D572" s="8"/>
    </row>
    <row r="573" spans="1:4" x14ac:dyDescent="0.35">
      <c r="A573" s="1"/>
      <c r="D573" s="8"/>
    </row>
    <row r="574" spans="1:4" x14ac:dyDescent="0.35">
      <c r="A574" s="1"/>
      <c r="D574" s="8"/>
    </row>
    <row r="575" spans="1:4" x14ac:dyDescent="0.35">
      <c r="A575" s="1"/>
      <c r="D575" s="8"/>
    </row>
    <row r="576" spans="1:4" x14ac:dyDescent="0.35">
      <c r="A576" s="1"/>
      <c r="D576" s="8"/>
    </row>
    <row r="577" spans="1:4" x14ac:dyDescent="0.35">
      <c r="A577" s="1"/>
      <c r="D577" s="8"/>
    </row>
    <row r="578" spans="1:4" x14ac:dyDescent="0.35">
      <c r="A578" s="1"/>
      <c r="D578" s="8"/>
    </row>
    <row r="579" spans="1:4" x14ac:dyDescent="0.35">
      <c r="A579" s="1"/>
      <c r="D579" s="8"/>
    </row>
    <row r="580" spans="1:4" x14ac:dyDescent="0.35">
      <c r="A580" s="1"/>
      <c r="D580" s="8"/>
    </row>
    <row r="581" spans="1:4" x14ac:dyDescent="0.35">
      <c r="A581" s="1"/>
      <c r="D581" s="8"/>
    </row>
    <row r="582" spans="1:4" x14ac:dyDescent="0.35">
      <c r="A582" s="1"/>
      <c r="D582" s="8"/>
    </row>
    <row r="583" spans="1:4" x14ac:dyDescent="0.35">
      <c r="A583" s="1"/>
      <c r="D583" s="8"/>
    </row>
    <row r="584" spans="1:4" x14ac:dyDescent="0.35">
      <c r="A584" s="1"/>
      <c r="D584" s="8"/>
    </row>
    <row r="585" spans="1:4" x14ac:dyDescent="0.35">
      <c r="A585" s="1"/>
      <c r="D585" s="8"/>
    </row>
    <row r="586" spans="1:4" x14ac:dyDescent="0.35">
      <c r="A586" s="1"/>
      <c r="D586" s="8"/>
    </row>
    <row r="587" spans="1:4" x14ac:dyDescent="0.35">
      <c r="A587" s="1"/>
      <c r="D587" s="8"/>
    </row>
    <row r="588" spans="1:4" x14ac:dyDescent="0.35">
      <c r="A588" s="1"/>
      <c r="D588" s="8"/>
    </row>
    <row r="589" spans="1:4" x14ac:dyDescent="0.35">
      <c r="A589" s="1"/>
      <c r="D589" s="8"/>
    </row>
    <row r="590" spans="1:4" x14ac:dyDescent="0.35">
      <c r="A590" s="1"/>
      <c r="D590" s="8"/>
    </row>
    <row r="591" spans="1:4" x14ac:dyDescent="0.35">
      <c r="A591" s="1"/>
      <c r="D591" s="8"/>
    </row>
    <row r="592" spans="1:4" x14ac:dyDescent="0.35">
      <c r="A592" s="1"/>
      <c r="D592" s="8"/>
    </row>
    <row r="593" spans="1:4" x14ac:dyDescent="0.35">
      <c r="A593" s="1"/>
      <c r="D593" s="8"/>
    </row>
    <row r="594" spans="1:4" x14ac:dyDescent="0.35">
      <c r="A594" s="1"/>
      <c r="D594" s="8"/>
    </row>
    <row r="595" spans="1:4" x14ac:dyDescent="0.35">
      <c r="A595" s="1"/>
      <c r="D595" s="8"/>
    </row>
    <row r="596" spans="1:4" x14ac:dyDescent="0.35">
      <c r="A596" s="1"/>
      <c r="D596" s="8"/>
    </row>
    <row r="597" spans="1:4" x14ac:dyDescent="0.35">
      <c r="A597" s="1"/>
      <c r="D597" s="8"/>
    </row>
    <row r="598" spans="1:4" x14ac:dyDescent="0.35">
      <c r="A598" s="1"/>
      <c r="D598" s="8"/>
    </row>
    <row r="599" spans="1:4" x14ac:dyDescent="0.35">
      <c r="A599" s="1"/>
      <c r="D599" s="8"/>
    </row>
    <row r="600" spans="1:4" x14ac:dyDescent="0.35">
      <c r="A600" s="1"/>
      <c r="D600" s="8"/>
    </row>
    <row r="601" spans="1:4" x14ac:dyDescent="0.35">
      <c r="A601" s="1"/>
      <c r="D601" s="8"/>
    </row>
    <row r="602" spans="1:4" x14ac:dyDescent="0.35">
      <c r="A602" s="1"/>
      <c r="D602" s="8"/>
    </row>
    <row r="603" spans="1:4" x14ac:dyDescent="0.35">
      <c r="A603" s="1"/>
      <c r="D603" s="8"/>
    </row>
    <row r="604" spans="1:4" x14ac:dyDescent="0.35">
      <c r="A604" s="1"/>
      <c r="D604" s="8"/>
    </row>
    <row r="605" spans="1:4" x14ac:dyDescent="0.35">
      <c r="A605" s="1"/>
      <c r="D605" s="8"/>
    </row>
    <row r="606" spans="1:4" x14ac:dyDescent="0.35">
      <c r="A606" s="1"/>
      <c r="D606" s="8"/>
    </row>
    <row r="607" spans="1:4" x14ac:dyDescent="0.35">
      <c r="A607" s="1"/>
      <c r="D607" s="8"/>
    </row>
    <row r="608" spans="1:4" x14ac:dyDescent="0.35">
      <c r="A608" s="1"/>
      <c r="D608" s="8"/>
    </row>
    <row r="609" spans="1:4" x14ac:dyDescent="0.35">
      <c r="A609" s="1"/>
      <c r="D609" s="8"/>
    </row>
    <row r="610" spans="1:4" x14ac:dyDescent="0.35">
      <c r="A610" s="1"/>
      <c r="B610" s="20"/>
      <c r="D610" s="8"/>
    </row>
    <row r="611" spans="1:4" x14ac:dyDescent="0.35">
      <c r="D611" s="8"/>
    </row>
    <row r="612" spans="1:4" x14ac:dyDescent="0.35">
      <c r="C612" s="9"/>
      <c r="D612" s="8"/>
    </row>
    <row r="613" spans="1:4" x14ac:dyDescent="0.35">
      <c r="D613" s="8"/>
    </row>
    <row r="614" spans="1:4" x14ac:dyDescent="0.35">
      <c r="D614" s="8"/>
    </row>
    <row r="615" spans="1:4" x14ac:dyDescent="0.35">
      <c r="B615" s="20"/>
      <c r="D615" s="8"/>
    </row>
    <row r="616" spans="1:4" x14ac:dyDescent="0.35">
      <c r="D616" s="8"/>
    </row>
    <row r="617" spans="1:4" x14ac:dyDescent="0.35">
      <c r="D617" s="8"/>
    </row>
    <row r="618" spans="1:4" x14ac:dyDescent="0.35">
      <c r="D618" s="8"/>
    </row>
    <row r="619" spans="1:4" x14ac:dyDescent="0.35">
      <c r="D619" s="8"/>
    </row>
    <row r="620" spans="1:4" x14ac:dyDescent="0.35">
      <c r="D620" s="8"/>
    </row>
    <row r="621" spans="1:4" x14ac:dyDescent="0.35">
      <c r="D621" s="8"/>
    </row>
    <row r="622" spans="1:4" x14ac:dyDescent="0.35">
      <c r="D622" s="8"/>
    </row>
    <row r="623" spans="1:4" x14ac:dyDescent="0.35">
      <c r="D623" s="8"/>
    </row>
    <row r="624" spans="1:4" x14ac:dyDescent="0.35">
      <c r="D624" s="8"/>
    </row>
    <row r="625" spans="4:4" x14ac:dyDescent="0.35">
      <c r="D625" s="8"/>
    </row>
    <row r="626" spans="4:4" x14ac:dyDescent="0.35">
      <c r="D626" s="8"/>
    </row>
    <row r="627" spans="4:4" x14ac:dyDescent="0.35">
      <c r="D627" s="8"/>
    </row>
    <row r="628" spans="4:4" x14ac:dyDescent="0.35">
      <c r="D62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Stampa_partite_(Stampa_partite_</vt:lpstr>
      <vt:lpstr>Riepilogo</vt:lpstr>
      <vt:lpstr>File elaborato</vt:lpstr>
      <vt:lpstr>pagamenti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ruscelli</dc:creator>
  <cp:lastModifiedBy>Riccardo Ricci</cp:lastModifiedBy>
  <cp:lastPrinted>2022-12-19T09:39:09Z</cp:lastPrinted>
  <dcterms:created xsi:type="dcterms:W3CDTF">2022-12-05T11:12:22Z</dcterms:created>
  <dcterms:modified xsi:type="dcterms:W3CDTF">2022-12-19T09:48:47Z</dcterms:modified>
</cp:coreProperties>
</file>